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_Petanque\MČR klubů\Kluby 2017\"/>
    </mc:Choice>
  </mc:AlternateContent>
  <bookViews>
    <workbookView xWindow="-30" yWindow="-30" windowWidth="13815" windowHeight="12240" tabRatio="920" firstSheet="2" activeTab="8"/>
  </bookViews>
  <sheets>
    <sheet name="MČR 2017 - týmy" sheetId="11" r:id="rId1"/>
    <sheet name="soupisky 1. liga" sheetId="14" r:id="rId2"/>
    <sheet name="soupisky extraliga" sheetId="16" r:id="rId3"/>
    <sheet name="rozpis 1. liga" sheetId="15" r:id="rId4"/>
    <sheet name="rozpis extraliga" sheetId="6" r:id="rId5"/>
    <sheet name="tabulka extraliga" sheetId="17" r:id="rId6"/>
    <sheet name="tabulka 1.liga - sk. A" sheetId="18" r:id="rId7"/>
    <sheet name="tabulka 1.liga - sk. B" sheetId="19" r:id="rId8"/>
    <sheet name="Play-off 1. ligy" sheetId="20" r:id="rId9"/>
    <sheet name="zápis utkání" sheetId="12" r:id="rId10"/>
  </sheets>
  <calcPr calcId="171027"/>
  <webPublishObjects count="1">
    <webPublishObject id="30059" divId="mcrklubu2012_30059" destinationFile="C:\Documents and Settings\PC\Plocha\mcrklubu2012.mht"/>
  </webPublishObjects>
</workbook>
</file>

<file path=xl/calcChain.xml><?xml version="1.0" encoding="utf-8"?>
<calcChain xmlns="http://schemas.openxmlformats.org/spreadsheetml/2006/main">
  <c r="I17" i="19" l="1"/>
  <c r="J17" i="19"/>
  <c r="K17" i="19"/>
  <c r="L17" i="19"/>
  <c r="I18" i="19"/>
  <c r="J18" i="19"/>
  <c r="K18" i="19"/>
  <c r="L18" i="19"/>
  <c r="I19" i="19"/>
  <c r="J19" i="19"/>
  <c r="K19" i="19"/>
  <c r="L19" i="19"/>
  <c r="M17" i="18" l="1"/>
  <c r="N17" i="18"/>
  <c r="AF35" i="19" l="1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Q32" i="19" s="1"/>
  <c r="P35" i="19"/>
  <c r="O35" i="19"/>
  <c r="N35" i="19"/>
  <c r="M35" i="19"/>
  <c r="L35" i="19"/>
  <c r="K35" i="19"/>
  <c r="J35" i="19"/>
  <c r="I35" i="19"/>
  <c r="H35" i="19"/>
  <c r="G35" i="19"/>
  <c r="F35" i="19"/>
  <c r="E35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AF33" i="19"/>
  <c r="AE33" i="19"/>
  <c r="AD33" i="19"/>
  <c r="AC33" i="19"/>
  <c r="AE32" i="19" s="1"/>
  <c r="AB33" i="19"/>
  <c r="AA33" i="19"/>
  <c r="Z33" i="19"/>
  <c r="Y33" i="19"/>
  <c r="AA32" i="19" s="1"/>
  <c r="X33" i="19"/>
  <c r="W33" i="19"/>
  <c r="V33" i="19"/>
  <c r="U33" i="19"/>
  <c r="W32" i="19" s="1"/>
  <c r="T33" i="19"/>
  <c r="S33" i="19"/>
  <c r="R33" i="19"/>
  <c r="Q33" i="19"/>
  <c r="S32" i="19" s="1"/>
  <c r="P33" i="19"/>
  <c r="O33" i="19"/>
  <c r="N33" i="19"/>
  <c r="M33" i="19"/>
  <c r="O32" i="19" s="1"/>
  <c r="L33" i="19"/>
  <c r="K33" i="19"/>
  <c r="J33" i="19"/>
  <c r="I33" i="19"/>
  <c r="K32" i="19" s="1"/>
  <c r="H33" i="19"/>
  <c r="G33" i="19"/>
  <c r="F33" i="19"/>
  <c r="E33" i="19"/>
  <c r="G32" i="19" s="1"/>
  <c r="Y32" i="19"/>
  <c r="I32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AB29" i="19"/>
  <c r="AA29" i="19"/>
  <c r="AA28" i="19" s="1"/>
  <c r="Z29" i="19"/>
  <c r="Y29" i="19"/>
  <c r="X29" i="19"/>
  <c r="W29" i="19"/>
  <c r="W28" i="19" s="1"/>
  <c r="V29" i="19"/>
  <c r="U29" i="19"/>
  <c r="T29" i="19"/>
  <c r="S29" i="19"/>
  <c r="S28" i="19" s="1"/>
  <c r="R29" i="19"/>
  <c r="Q29" i="19"/>
  <c r="P29" i="19"/>
  <c r="O29" i="19"/>
  <c r="O28" i="19" s="1"/>
  <c r="N29" i="19"/>
  <c r="M29" i="19"/>
  <c r="L29" i="19"/>
  <c r="K29" i="19"/>
  <c r="K28" i="19" s="1"/>
  <c r="J29" i="19"/>
  <c r="I29" i="19"/>
  <c r="H29" i="19"/>
  <c r="G29" i="19"/>
  <c r="G28" i="19" s="1"/>
  <c r="F29" i="19"/>
  <c r="E29" i="19"/>
  <c r="AI28" i="19"/>
  <c r="AG28" i="19"/>
  <c r="U28" i="19"/>
  <c r="M28" i="19"/>
  <c r="E28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X25" i="19"/>
  <c r="W25" i="19"/>
  <c r="V25" i="19"/>
  <c r="U25" i="19"/>
  <c r="W24" i="19" s="1"/>
  <c r="T25" i="19"/>
  <c r="S25" i="19"/>
  <c r="R25" i="19"/>
  <c r="Q25" i="19"/>
  <c r="S24" i="19" s="1"/>
  <c r="P25" i="19"/>
  <c r="O25" i="19"/>
  <c r="N25" i="19"/>
  <c r="M25" i="19"/>
  <c r="O24" i="19" s="1"/>
  <c r="L25" i="19"/>
  <c r="K25" i="19"/>
  <c r="J25" i="19"/>
  <c r="I25" i="19"/>
  <c r="K24" i="19" s="1"/>
  <c r="H25" i="19"/>
  <c r="G25" i="19"/>
  <c r="F25" i="19"/>
  <c r="E25" i="19"/>
  <c r="G24" i="19" s="1"/>
  <c r="AI24" i="19"/>
  <c r="AG24" i="19"/>
  <c r="AE24" i="19"/>
  <c r="AC24" i="19"/>
  <c r="Q24" i="19"/>
  <c r="I24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AI20" i="19"/>
  <c r="AG20" i="19"/>
  <c r="AE20" i="19"/>
  <c r="AC20" i="19"/>
  <c r="AA20" i="19"/>
  <c r="Y20" i="19"/>
  <c r="P19" i="19"/>
  <c r="O19" i="19"/>
  <c r="N19" i="19"/>
  <c r="M19" i="19"/>
  <c r="H19" i="19"/>
  <c r="G19" i="19"/>
  <c r="F19" i="19"/>
  <c r="E19" i="19"/>
  <c r="P18" i="19"/>
  <c r="O18" i="19"/>
  <c r="N18" i="19"/>
  <c r="M18" i="19"/>
  <c r="H18" i="19"/>
  <c r="G18" i="19"/>
  <c r="F18" i="19"/>
  <c r="E18" i="19"/>
  <c r="P17" i="19"/>
  <c r="O17" i="19"/>
  <c r="N17" i="19"/>
  <c r="M17" i="19"/>
  <c r="K16" i="19"/>
  <c r="H17" i="19"/>
  <c r="G17" i="19"/>
  <c r="F17" i="19"/>
  <c r="E17" i="19"/>
  <c r="AI16" i="19"/>
  <c r="AG16" i="19"/>
  <c r="AE16" i="19"/>
  <c r="AC16" i="19"/>
  <c r="AA16" i="19"/>
  <c r="Y16" i="19"/>
  <c r="W16" i="19"/>
  <c r="U16" i="19"/>
  <c r="I16" i="19"/>
  <c r="L15" i="19"/>
  <c r="K15" i="19"/>
  <c r="J15" i="19"/>
  <c r="I15" i="19"/>
  <c r="H15" i="19"/>
  <c r="G15" i="19"/>
  <c r="F15" i="19"/>
  <c r="AV4" i="19" s="1"/>
  <c r="E15" i="19"/>
  <c r="L14" i="19"/>
  <c r="K14" i="19"/>
  <c r="J14" i="19"/>
  <c r="I14" i="19"/>
  <c r="H14" i="19"/>
  <c r="G14" i="19"/>
  <c r="F14" i="19"/>
  <c r="E14" i="19"/>
  <c r="AU4" i="19" s="1"/>
  <c r="L13" i="19"/>
  <c r="K13" i="19"/>
  <c r="J13" i="19"/>
  <c r="I13" i="19"/>
  <c r="H13" i="19"/>
  <c r="G13" i="19"/>
  <c r="F13" i="19"/>
  <c r="E13" i="19"/>
  <c r="AI12" i="19"/>
  <c r="AG12" i="19"/>
  <c r="AE12" i="19"/>
  <c r="AC12" i="19"/>
  <c r="AA12" i="19"/>
  <c r="Y12" i="19"/>
  <c r="W12" i="19"/>
  <c r="U12" i="19"/>
  <c r="S12" i="19"/>
  <c r="Q12" i="19"/>
  <c r="H11" i="19"/>
  <c r="G11" i="19"/>
  <c r="F11" i="19"/>
  <c r="E11" i="19"/>
  <c r="H10" i="19"/>
  <c r="G10" i="19"/>
  <c r="F10" i="19"/>
  <c r="E10" i="19"/>
  <c r="H9" i="19"/>
  <c r="G9" i="19"/>
  <c r="F9" i="19"/>
  <c r="E8" i="19" s="1"/>
  <c r="E9" i="19"/>
  <c r="AU7" i="19"/>
  <c r="AI8" i="19"/>
  <c r="AG8" i="19"/>
  <c r="AE8" i="19"/>
  <c r="AC8" i="19"/>
  <c r="AA8" i="19"/>
  <c r="Y8" i="19"/>
  <c r="W8" i="19"/>
  <c r="U8" i="19"/>
  <c r="S8" i="19"/>
  <c r="Q8" i="19"/>
  <c r="O8" i="19"/>
  <c r="M8" i="19"/>
  <c r="AV6" i="19"/>
  <c r="AU6" i="19"/>
  <c r="AV8" i="19"/>
  <c r="AU8" i="19"/>
  <c r="AI4" i="19"/>
  <c r="AG4" i="19"/>
  <c r="AE4" i="19"/>
  <c r="AC4" i="19"/>
  <c r="AA4" i="19"/>
  <c r="Y4" i="19"/>
  <c r="W4" i="19"/>
  <c r="U4" i="19"/>
  <c r="S4" i="19"/>
  <c r="Q4" i="19"/>
  <c r="O4" i="19"/>
  <c r="M4" i="19"/>
  <c r="AP8" i="19" s="1"/>
  <c r="K4" i="19"/>
  <c r="I4" i="19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AF33" i="18"/>
  <c r="AE33" i="18"/>
  <c r="AD33" i="18"/>
  <c r="AE32" i="18" s="1"/>
  <c r="AC33" i="18"/>
  <c r="AC32" i="18" s="1"/>
  <c r="AB33" i="18"/>
  <c r="AA33" i="18"/>
  <c r="Z33" i="18"/>
  <c r="Y33" i="18"/>
  <c r="AA32" i="18" s="1"/>
  <c r="X33" i="18"/>
  <c r="W33" i="18"/>
  <c r="V33" i="18"/>
  <c r="W32" i="18" s="1"/>
  <c r="U33" i="18"/>
  <c r="U32" i="18" s="1"/>
  <c r="T33" i="18"/>
  <c r="S33" i="18"/>
  <c r="R33" i="18"/>
  <c r="Q33" i="18"/>
  <c r="S32" i="18" s="1"/>
  <c r="P33" i="18"/>
  <c r="O33" i="18"/>
  <c r="N33" i="18"/>
  <c r="O32" i="18" s="1"/>
  <c r="M33" i="18"/>
  <c r="M32" i="18" s="1"/>
  <c r="L33" i="18"/>
  <c r="K33" i="18"/>
  <c r="J33" i="18"/>
  <c r="I33" i="18"/>
  <c r="K32" i="18" s="1"/>
  <c r="H33" i="18"/>
  <c r="G33" i="18"/>
  <c r="F33" i="18"/>
  <c r="G32" i="18" s="1"/>
  <c r="E33" i="18"/>
  <c r="E32" i="18" s="1"/>
  <c r="Y32" i="18"/>
  <c r="Q32" i="18"/>
  <c r="I32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AB29" i="18"/>
  <c r="AA29" i="18"/>
  <c r="Y28" i="18" s="1"/>
  <c r="Z29" i="18"/>
  <c r="Y29" i="18"/>
  <c r="AA28" i="18" s="1"/>
  <c r="X29" i="18"/>
  <c r="W29" i="18"/>
  <c r="W28" i="18" s="1"/>
  <c r="V29" i="18"/>
  <c r="U29" i="18"/>
  <c r="T29" i="18"/>
  <c r="S29" i="18"/>
  <c r="Q28" i="18" s="1"/>
  <c r="R29" i="18"/>
  <c r="Q29" i="18"/>
  <c r="S28" i="18" s="1"/>
  <c r="P29" i="18"/>
  <c r="O29" i="18"/>
  <c r="O28" i="18" s="1"/>
  <c r="N29" i="18"/>
  <c r="M29" i="18"/>
  <c r="L29" i="18"/>
  <c r="K29" i="18"/>
  <c r="I28" i="18" s="1"/>
  <c r="J29" i="18"/>
  <c r="I29" i="18"/>
  <c r="K28" i="18" s="1"/>
  <c r="H29" i="18"/>
  <c r="G29" i="18"/>
  <c r="G28" i="18" s="1"/>
  <c r="F29" i="18"/>
  <c r="E29" i="18"/>
  <c r="AI28" i="18"/>
  <c r="AG28" i="18"/>
  <c r="U28" i="18"/>
  <c r="M28" i="18"/>
  <c r="E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X25" i="18"/>
  <c r="W25" i="18"/>
  <c r="V25" i="18"/>
  <c r="W24" i="18" s="1"/>
  <c r="U25" i="18"/>
  <c r="U24" i="18" s="1"/>
  <c r="T25" i="18"/>
  <c r="S25" i="18"/>
  <c r="R25" i="18"/>
  <c r="Q25" i="18"/>
  <c r="S24" i="18" s="1"/>
  <c r="P25" i="18"/>
  <c r="O25" i="18"/>
  <c r="N25" i="18"/>
  <c r="O24" i="18" s="1"/>
  <c r="M25" i="18"/>
  <c r="M24" i="18" s="1"/>
  <c r="L25" i="18"/>
  <c r="K25" i="18"/>
  <c r="J25" i="18"/>
  <c r="I25" i="18"/>
  <c r="K24" i="18" s="1"/>
  <c r="H25" i="18"/>
  <c r="G25" i="18"/>
  <c r="F25" i="18"/>
  <c r="G24" i="18" s="1"/>
  <c r="E25" i="18"/>
  <c r="E24" i="18" s="1"/>
  <c r="AI24" i="18"/>
  <c r="AG24" i="18"/>
  <c r="AE24" i="18"/>
  <c r="AC24" i="18"/>
  <c r="Q24" i="18"/>
  <c r="I24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AV5" i="18" s="1"/>
  <c r="G21" i="18"/>
  <c r="F21" i="18"/>
  <c r="E21" i="18"/>
  <c r="AI20" i="18"/>
  <c r="AG20" i="18"/>
  <c r="AE20" i="18"/>
  <c r="AC20" i="18"/>
  <c r="AA20" i="18"/>
  <c r="Y20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P17" i="18"/>
  <c r="O17" i="18"/>
  <c r="M16" i="18"/>
  <c r="L17" i="18"/>
  <c r="K17" i="18"/>
  <c r="J17" i="18"/>
  <c r="I17" i="18"/>
  <c r="H17" i="18"/>
  <c r="G17" i="18"/>
  <c r="F17" i="18"/>
  <c r="E17" i="18"/>
  <c r="AI16" i="18"/>
  <c r="AG16" i="18"/>
  <c r="AE16" i="18"/>
  <c r="AC16" i="18"/>
  <c r="AA16" i="18"/>
  <c r="Y16" i="18"/>
  <c r="W16" i="18"/>
  <c r="U16" i="18"/>
  <c r="L15" i="18"/>
  <c r="K15" i="18"/>
  <c r="J15" i="18"/>
  <c r="I15" i="18"/>
  <c r="H15" i="18"/>
  <c r="G15" i="18"/>
  <c r="F15" i="18"/>
  <c r="E15" i="18"/>
  <c r="L14" i="18"/>
  <c r="K14" i="18"/>
  <c r="J14" i="18"/>
  <c r="I14" i="18"/>
  <c r="H14" i="18"/>
  <c r="G14" i="18"/>
  <c r="F14" i="18"/>
  <c r="E14" i="18"/>
  <c r="L13" i="18"/>
  <c r="K13" i="18"/>
  <c r="J13" i="18"/>
  <c r="I13" i="18"/>
  <c r="H13" i="18"/>
  <c r="G13" i="18"/>
  <c r="F13" i="18"/>
  <c r="E13" i="18"/>
  <c r="AI12" i="18"/>
  <c r="AG12" i="18"/>
  <c r="AE12" i="18"/>
  <c r="AC12" i="18"/>
  <c r="AA12" i="18"/>
  <c r="Y12" i="18"/>
  <c r="W12" i="18"/>
  <c r="U12" i="18"/>
  <c r="S12" i="18"/>
  <c r="Q12" i="18"/>
  <c r="E12" i="18"/>
  <c r="H11" i="18"/>
  <c r="G11" i="18"/>
  <c r="F11" i="18"/>
  <c r="AV7" i="18" s="1"/>
  <c r="E11" i="18"/>
  <c r="H10" i="18"/>
  <c r="G10" i="18"/>
  <c r="F10" i="18"/>
  <c r="E10" i="18"/>
  <c r="H9" i="18"/>
  <c r="G9" i="18"/>
  <c r="F9" i="18"/>
  <c r="E9" i="18"/>
  <c r="AV4" i="18"/>
  <c r="AI8" i="18"/>
  <c r="AG8" i="18"/>
  <c r="AE8" i="18"/>
  <c r="AC8" i="18"/>
  <c r="AA8" i="18"/>
  <c r="Y8" i="18"/>
  <c r="W8" i="18"/>
  <c r="U8" i="18"/>
  <c r="S8" i="18"/>
  <c r="Q8" i="18"/>
  <c r="O8" i="18"/>
  <c r="M8" i="18"/>
  <c r="AU8" i="18"/>
  <c r="AU7" i="18"/>
  <c r="AV6" i="18"/>
  <c r="AU6" i="18"/>
  <c r="AI4" i="18"/>
  <c r="AG4" i="18"/>
  <c r="AE4" i="18"/>
  <c r="AC4" i="18"/>
  <c r="AA4" i="18"/>
  <c r="Y4" i="18"/>
  <c r="W4" i="18"/>
  <c r="U4" i="18"/>
  <c r="S4" i="18"/>
  <c r="Q4" i="18"/>
  <c r="O4" i="18"/>
  <c r="M4" i="18"/>
  <c r="K4" i="18"/>
  <c r="AR6" i="18" s="1"/>
  <c r="I4" i="18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AU9" i="17" s="1"/>
  <c r="G35" i="17"/>
  <c r="F35" i="17"/>
  <c r="E35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AF33" i="17"/>
  <c r="AE33" i="17"/>
  <c r="AD33" i="17"/>
  <c r="AC33" i="17"/>
  <c r="AB33" i="17"/>
  <c r="AA33" i="17"/>
  <c r="Z33" i="17"/>
  <c r="Y33" i="17"/>
  <c r="AA32" i="17" s="1"/>
  <c r="X33" i="17"/>
  <c r="W33" i="17"/>
  <c r="V33" i="17"/>
  <c r="U33" i="17"/>
  <c r="W32" i="17" s="1"/>
  <c r="T33" i="17"/>
  <c r="S33" i="17"/>
  <c r="R33" i="17"/>
  <c r="Q33" i="17"/>
  <c r="S32" i="17" s="1"/>
  <c r="P33" i="17"/>
  <c r="O33" i="17"/>
  <c r="N33" i="17"/>
  <c r="M33" i="17"/>
  <c r="L33" i="17"/>
  <c r="K33" i="17"/>
  <c r="J33" i="17"/>
  <c r="I33" i="17"/>
  <c r="H33" i="17"/>
  <c r="G33" i="17"/>
  <c r="F33" i="17"/>
  <c r="E33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AB29" i="17"/>
  <c r="AA29" i="17"/>
  <c r="Z29" i="17"/>
  <c r="Y29" i="17"/>
  <c r="X29" i="17"/>
  <c r="W29" i="17"/>
  <c r="W28" i="17" s="1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T6" i="17" s="1"/>
  <c r="F29" i="17"/>
  <c r="E29" i="17"/>
  <c r="AI28" i="17"/>
  <c r="AG28" i="17"/>
  <c r="U28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AI24" i="17"/>
  <c r="AG24" i="17"/>
  <c r="AE24" i="17"/>
  <c r="AC24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T21" i="17"/>
  <c r="S21" i="17"/>
  <c r="S20" i="17" s="1"/>
  <c r="R21" i="17"/>
  <c r="Q21" i="17"/>
  <c r="P21" i="17"/>
  <c r="O21" i="17"/>
  <c r="O20" i="17" s="1"/>
  <c r="N21" i="17"/>
  <c r="M21" i="17"/>
  <c r="L21" i="17"/>
  <c r="K21" i="17"/>
  <c r="J21" i="17"/>
  <c r="I21" i="17"/>
  <c r="H21" i="17"/>
  <c r="G21" i="17"/>
  <c r="G20" i="17" s="1"/>
  <c r="F21" i="17"/>
  <c r="E21" i="17"/>
  <c r="AI20" i="17"/>
  <c r="AG20" i="17"/>
  <c r="AE20" i="17"/>
  <c r="AC20" i="17"/>
  <c r="AA20" i="17"/>
  <c r="Y20" i="17"/>
  <c r="M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AI16" i="17"/>
  <c r="AG16" i="17"/>
  <c r="AE16" i="17"/>
  <c r="AC16" i="17"/>
  <c r="AA16" i="17"/>
  <c r="Y16" i="17"/>
  <c r="W16" i="17"/>
  <c r="U16" i="17"/>
  <c r="L15" i="17"/>
  <c r="K15" i="17"/>
  <c r="J15" i="17"/>
  <c r="I15" i="17"/>
  <c r="H15" i="17"/>
  <c r="G15" i="17"/>
  <c r="F15" i="17"/>
  <c r="E15" i="17"/>
  <c r="L14" i="17"/>
  <c r="K14" i="17"/>
  <c r="J14" i="17"/>
  <c r="I14" i="17"/>
  <c r="H14" i="17"/>
  <c r="G14" i="17"/>
  <c r="F14" i="17"/>
  <c r="E14" i="17"/>
  <c r="L13" i="17"/>
  <c r="K13" i="17"/>
  <c r="J13" i="17"/>
  <c r="I13" i="17"/>
  <c r="H13" i="17"/>
  <c r="G13" i="17"/>
  <c r="F13" i="17"/>
  <c r="E13" i="17"/>
  <c r="AI12" i="17"/>
  <c r="AG12" i="17"/>
  <c r="AE12" i="17"/>
  <c r="AC12" i="17"/>
  <c r="AA12" i="17"/>
  <c r="Y12" i="17"/>
  <c r="W12" i="17"/>
  <c r="U12" i="17"/>
  <c r="S12" i="17"/>
  <c r="Q12" i="17"/>
  <c r="AT8" i="17"/>
  <c r="H11" i="17"/>
  <c r="G11" i="17"/>
  <c r="F11" i="17"/>
  <c r="E11" i="17"/>
  <c r="H10" i="17"/>
  <c r="G10" i="17"/>
  <c r="F10" i="17"/>
  <c r="E10" i="17"/>
  <c r="H9" i="17"/>
  <c r="G9" i="17"/>
  <c r="F9" i="17"/>
  <c r="E9" i="17"/>
  <c r="AT4" i="17" s="1"/>
  <c r="AI8" i="17"/>
  <c r="AG8" i="17"/>
  <c r="AE8" i="17"/>
  <c r="AC8" i="17"/>
  <c r="AA8" i="17"/>
  <c r="Y8" i="17"/>
  <c r="W8" i="17"/>
  <c r="U8" i="17"/>
  <c r="S8" i="17"/>
  <c r="Q8" i="17"/>
  <c r="O8" i="17"/>
  <c r="M8" i="17"/>
  <c r="AU5" i="17"/>
  <c r="AT5" i="17"/>
  <c r="AI4" i="17"/>
  <c r="AG4" i="17"/>
  <c r="AE4" i="17"/>
  <c r="AC4" i="17"/>
  <c r="AA4" i="17"/>
  <c r="Y4" i="17"/>
  <c r="W4" i="17"/>
  <c r="U4" i="17"/>
  <c r="S4" i="17"/>
  <c r="Q4" i="17"/>
  <c r="O4" i="17"/>
  <c r="AQ5" i="17" s="1"/>
  <c r="M4" i="17"/>
  <c r="K4" i="17"/>
  <c r="I4" i="17"/>
  <c r="K28" i="17" l="1"/>
  <c r="O24" i="17"/>
  <c r="S28" i="17"/>
  <c r="I32" i="17"/>
  <c r="K32" i="17"/>
  <c r="G24" i="17"/>
  <c r="S20" i="18"/>
  <c r="Q20" i="18"/>
  <c r="M20" i="18"/>
  <c r="O20" i="18"/>
  <c r="I16" i="18"/>
  <c r="K16" i="18"/>
  <c r="AQ4" i="18" s="1"/>
  <c r="K20" i="19"/>
  <c r="E20" i="19"/>
  <c r="AV5" i="19"/>
  <c r="Y32" i="17"/>
  <c r="AA28" i="17"/>
  <c r="E12" i="17"/>
  <c r="AU10" i="17"/>
  <c r="AT10" i="17"/>
  <c r="K12" i="17"/>
  <c r="AU7" i="17"/>
  <c r="G16" i="17"/>
  <c r="AQ7" i="17" s="1"/>
  <c r="E12" i="19"/>
  <c r="AR8" i="19"/>
  <c r="G12" i="19"/>
  <c r="AP6" i="19"/>
  <c r="K12" i="19"/>
  <c r="S20" i="19"/>
  <c r="AT7" i="19" s="1"/>
  <c r="E8" i="18"/>
  <c r="AP7" i="18" s="1"/>
  <c r="G8" i="18"/>
  <c r="O16" i="18"/>
  <c r="AE32" i="17"/>
  <c r="Q32" i="17"/>
  <c r="AT7" i="17"/>
  <c r="O16" i="17"/>
  <c r="M28" i="17"/>
  <c r="E8" i="17"/>
  <c r="I24" i="17"/>
  <c r="K24" i="17"/>
  <c r="O16" i="19"/>
  <c r="M20" i="19"/>
  <c r="G8" i="19"/>
  <c r="AT6" i="19" s="1"/>
  <c r="G12" i="18"/>
  <c r="AV8" i="18"/>
  <c r="K20" i="18"/>
  <c r="I20" i="18"/>
  <c r="AP6" i="18"/>
  <c r="AT6" i="18"/>
  <c r="E28" i="17"/>
  <c r="AS5" i="17"/>
  <c r="AN5" i="17"/>
  <c r="K20" i="17"/>
  <c r="O32" i="17"/>
  <c r="AU8" i="17"/>
  <c r="S24" i="17"/>
  <c r="Q24" i="17"/>
  <c r="O20" i="19"/>
  <c r="G20" i="19"/>
  <c r="AV7" i="19"/>
  <c r="AT8" i="19"/>
  <c r="AQ8" i="19"/>
  <c r="AW8" i="19" s="1"/>
  <c r="G16" i="19"/>
  <c r="AR5" i="19" s="1"/>
  <c r="K12" i="18"/>
  <c r="I12" i="18"/>
  <c r="AP8" i="18" s="1"/>
  <c r="E20" i="18"/>
  <c r="AQ6" i="18"/>
  <c r="G20" i="18"/>
  <c r="AR5" i="18" s="1"/>
  <c r="G16" i="18"/>
  <c r="E16" i="18"/>
  <c r="AU4" i="18"/>
  <c r="AR7" i="19"/>
  <c r="AQ6" i="19"/>
  <c r="AS8" i="19"/>
  <c r="AN8" i="19"/>
  <c r="AU5" i="19"/>
  <c r="AS6" i="19"/>
  <c r="I12" i="19"/>
  <c r="E16" i="19"/>
  <c r="M16" i="19"/>
  <c r="I20" i="19"/>
  <c r="Q20" i="19"/>
  <c r="E24" i="19"/>
  <c r="M24" i="19"/>
  <c r="U24" i="19"/>
  <c r="I28" i="19"/>
  <c r="Q28" i="19"/>
  <c r="Y28" i="19"/>
  <c r="E32" i="19"/>
  <c r="M32" i="19"/>
  <c r="U32" i="19"/>
  <c r="AC32" i="19"/>
  <c r="AT7" i="18"/>
  <c r="AR7" i="18"/>
  <c r="AP4" i="18"/>
  <c r="AS4" i="18"/>
  <c r="AT8" i="18"/>
  <c r="AR8" i="18"/>
  <c r="AR4" i="18"/>
  <c r="AN6" i="18"/>
  <c r="AP5" i="18"/>
  <c r="AU5" i="18"/>
  <c r="AS6" i="18"/>
  <c r="G8" i="17"/>
  <c r="AN4" i="17" s="1"/>
  <c r="W24" i="17"/>
  <c r="AU6" i="17"/>
  <c r="O28" i="17"/>
  <c r="I16" i="17"/>
  <c r="K16" i="17"/>
  <c r="G32" i="17"/>
  <c r="AQ8" i="17"/>
  <c r="AO4" i="17"/>
  <c r="AR4" i="17"/>
  <c r="AO5" i="17"/>
  <c r="AU4" i="17"/>
  <c r="G12" i="17"/>
  <c r="G28" i="17"/>
  <c r="AR5" i="17"/>
  <c r="AP5" i="17"/>
  <c r="AT9" i="17"/>
  <c r="I12" i="17"/>
  <c r="E16" i="17"/>
  <c r="M16" i="17"/>
  <c r="I20" i="17"/>
  <c r="Q20" i="17"/>
  <c r="E24" i="17"/>
  <c r="M24" i="17"/>
  <c r="U24" i="17"/>
  <c r="I28" i="17"/>
  <c r="Q28" i="17"/>
  <c r="Y28" i="17"/>
  <c r="E32" i="17"/>
  <c r="M32" i="17"/>
  <c r="U32" i="17"/>
  <c r="AC32" i="17"/>
  <c r="AO6" i="17" l="1"/>
  <c r="AS8" i="17"/>
  <c r="AN8" i="18"/>
  <c r="AS8" i="18"/>
  <c r="AT4" i="18"/>
  <c r="AR10" i="17"/>
  <c r="AS7" i="17"/>
  <c r="AR4" i="19"/>
  <c r="AW6" i="19"/>
  <c r="AX6" i="19" s="1"/>
  <c r="AT4" i="19"/>
  <c r="AQ4" i="19"/>
  <c r="AP4" i="19"/>
  <c r="AN4" i="19"/>
  <c r="AQ7" i="19"/>
  <c r="AQ7" i="18"/>
  <c r="AW7" i="18" s="1"/>
  <c r="AX7" i="18" s="1"/>
  <c r="AS7" i="18"/>
  <c r="AN7" i="18"/>
  <c r="AS9" i="17"/>
  <c r="AQ4" i="17"/>
  <c r="AN6" i="19"/>
  <c r="AR6" i="19"/>
  <c r="AS5" i="18"/>
  <c r="AW6" i="18"/>
  <c r="AX6" i="18" s="1"/>
  <c r="AN4" i="18"/>
  <c r="AQ9" i="17"/>
  <c r="AX8" i="19"/>
  <c r="AT5" i="19"/>
  <c r="AQ8" i="18"/>
  <c r="AW8" i="18" s="1"/>
  <c r="AX8" i="18" s="1"/>
  <c r="AQ5" i="18"/>
  <c r="AW5" i="18" s="1"/>
  <c r="AN5" i="18"/>
  <c r="AT5" i="18"/>
  <c r="AS7" i="19"/>
  <c r="AN7" i="19"/>
  <c r="AS4" i="19"/>
  <c r="AP7" i="19"/>
  <c r="AP5" i="19"/>
  <c r="AQ5" i="19"/>
  <c r="AS5" i="19"/>
  <c r="AN5" i="19"/>
  <c r="AW4" i="18"/>
  <c r="AS4" i="17"/>
  <c r="AP4" i="17"/>
  <c r="AV4" i="17" s="1"/>
  <c r="AO8" i="17"/>
  <c r="AR8" i="17"/>
  <c r="AN8" i="17"/>
  <c r="AP8" i="17"/>
  <c r="AO7" i="17"/>
  <c r="AP7" i="17"/>
  <c r="AR7" i="17"/>
  <c r="AN7" i="17"/>
  <c r="AQ10" i="17"/>
  <c r="AN10" i="17"/>
  <c r="AS10" i="17"/>
  <c r="AV5" i="17"/>
  <c r="AW5" i="17" s="1"/>
  <c r="AQ6" i="17"/>
  <c r="AN6" i="17"/>
  <c r="AS6" i="17"/>
  <c r="AP6" i="17"/>
  <c r="AR6" i="17"/>
  <c r="AN9" i="17"/>
  <c r="AP9" i="17"/>
  <c r="AO9" i="17"/>
  <c r="AR9" i="17"/>
  <c r="AO10" i="17"/>
  <c r="AP10" i="17"/>
  <c r="AV6" i="17" l="1"/>
  <c r="AW6" i="17" s="1"/>
  <c r="AX4" i="18"/>
  <c r="AW7" i="19"/>
  <c r="AX7" i="19" s="1"/>
  <c r="AV9" i="17"/>
  <c r="AW9" i="17" s="1"/>
  <c r="AW4" i="19"/>
  <c r="AX4" i="19"/>
  <c r="AW4" i="17"/>
  <c r="AW5" i="19"/>
  <c r="AX5" i="19" s="1"/>
  <c r="AX5" i="18"/>
  <c r="AV7" i="17"/>
  <c r="AW7" i="17" s="1"/>
  <c r="AV8" i="17"/>
  <c r="AW8" i="17" s="1"/>
  <c r="AV10" i="17"/>
  <c r="AW10" i="17" s="1"/>
</calcChain>
</file>

<file path=xl/sharedStrings.xml><?xml version="1.0" encoding="utf-8"?>
<sst xmlns="http://schemas.openxmlformats.org/spreadsheetml/2006/main" count="1657" uniqueCount="573">
  <si>
    <t>PCP Lipník</t>
  </si>
  <si>
    <t>PC Kolová</t>
  </si>
  <si>
    <t>POP Praha</t>
  </si>
  <si>
    <t>Extraliga</t>
  </si>
  <si>
    <t>1.kolo</t>
  </si>
  <si>
    <t>Pořadatel</t>
  </si>
  <si>
    <t>2.kolo</t>
  </si>
  <si>
    <t>3.kolo</t>
  </si>
  <si>
    <t>4.kolo</t>
  </si>
  <si>
    <t>SOUTĚŽ</t>
  </si>
  <si>
    <t>EXTRALIGA</t>
  </si>
  <si>
    <t>DRUŽSTVO</t>
  </si>
  <si>
    <t>PC KOLOVÁ</t>
  </si>
  <si>
    <t>SOUPISKA</t>
  </si>
  <si>
    <t>Ž/M</t>
  </si>
  <si>
    <t>HRÁČ (-KA )</t>
  </si>
  <si>
    <t>LICENCE</t>
  </si>
  <si>
    <t>1 - kapitán</t>
  </si>
  <si>
    <t>POP PRAHA</t>
  </si>
  <si>
    <t>číslo</t>
  </si>
  <si>
    <t>Příjmení</t>
  </si>
  <si>
    <t>Jméno</t>
  </si>
  <si>
    <t>licence</t>
  </si>
  <si>
    <t>Tým A</t>
  </si>
  <si>
    <t>kapitán A</t>
  </si>
  <si>
    <t>podpis</t>
  </si>
  <si>
    <t>Tým B</t>
  </si>
  <si>
    <t>kapitán B</t>
  </si>
  <si>
    <t>3x3mix</t>
  </si>
  <si>
    <t>2x2</t>
  </si>
  <si>
    <t>2x2mix</t>
  </si>
  <si>
    <t>3x3</t>
  </si>
  <si>
    <t>E</t>
  </si>
  <si>
    <t>R</t>
  </si>
  <si>
    <t>O</t>
  </si>
  <si>
    <t>K</t>
  </si>
  <si>
    <t>S</t>
  </si>
  <si>
    <t>C</t>
  </si>
  <si>
    <t>L</t>
  </si>
  <si>
    <t>M</t>
  </si>
  <si>
    <t>D</t>
  </si>
  <si>
    <t>Ý</t>
  </si>
  <si>
    <t>V</t>
  </si>
  <si>
    <t>U</t>
  </si>
  <si>
    <t>T</t>
  </si>
  <si>
    <t>Á</t>
  </si>
  <si>
    <t>N</t>
  </si>
  <si>
    <t>Í</t>
  </si>
  <si>
    <t>MISTROVSTVÍ ČESKÉ REPUBLIKY KLUBŮ - ZÁPIS UTKÁNÍ</t>
  </si>
  <si>
    <t>Místo</t>
  </si>
  <si>
    <t>Datum</t>
  </si>
  <si>
    <t>Podpis rozhodčí</t>
  </si>
  <si>
    <t>Podpis kap. A</t>
  </si>
  <si>
    <t>Podpis kap. B</t>
  </si>
  <si>
    <t>:</t>
  </si>
  <si>
    <t>Poznámky kap. A</t>
  </si>
  <si>
    <t>Poznámky kap .B</t>
  </si>
  <si>
    <t>Poznámky rozhodčí</t>
  </si>
  <si>
    <t>KONTAKT</t>
  </si>
  <si>
    <t>CdP Loděnice</t>
  </si>
  <si>
    <t>Tomáš Michálek - tel. 721 263 703 michalek.carreau@seznam.cz</t>
  </si>
  <si>
    <t>Lubomír</t>
  </si>
  <si>
    <t>Josef</t>
  </si>
  <si>
    <t>Pavel</t>
  </si>
  <si>
    <t>Hana</t>
  </si>
  <si>
    <t>Barnatová</t>
  </si>
  <si>
    <t>Jana</t>
  </si>
  <si>
    <t>Bartoš</t>
  </si>
  <si>
    <t>Martin</t>
  </si>
  <si>
    <t>1. KPK Vrchlabí</t>
  </si>
  <si>
    <t>Zuzana</t>
  </si>
  <si>
    <t>Filip</t>
  </si>
  <si>
    <t>Milan</t>
  </si>
  <si>
    <t>Miroslav</t>
  </si>
  <si>
    <t>Tomáš</t>
  </si>
  <si>
    <t>Eva</t>
  </si>
  <si>
    <t>Michal</t>
  </si>
  <si>
    <t>Jiří</t>
  </si>
  <si>
    <t>Beránek</t>
  </si>
  <si>
    <t>Daniel</t>
  </si>
  <si>
    <t>Lucie</t>
  </si>
  <si>
    <t>Radka</t>
  </si>
  <si>
    <t>Petr</t>
  </si>
  <si>
    <t>Oldřich</t>
  </si>
  <si>
    <t>Jan</t>
  </si>
  <si>
    <t>Jaroslav</t>
  </si>
  <si>
    <t>Brabec</t>
  </si>
  <si>
    <t>Karel</t>
  </si>
  <si>
    <t>Brázda</t>
  </si>
  <si>
    <t>Vladimír</t>
  </si>
  <si>
    <t>Zdeněk</t>
  </si>
  <si>
    <t>Radim</t>
  </si>
  <si>
    <t>Bílek</t>
  </si>
  <si>
    <t>Rudolf</t>
  </si>
  <si>
    <t>Bílková</t>
  </si>
  <si>
    <t>Blanka</t>
  </si>
  <si>
    <t>Ivana</t>
  </si>
  <si>
    <t>Chalupecký</t>
  </si>
  <si>
    <t>Václav</t>
  </si>
  <si>
    <t>Marie</t>
  </si>
  <si>
    <t>David</t>
  </si>
  <si>
    <t>Kateřina</t>
  </si>
  <si>
    <t>Jiřina</t>
  </si>
  <si>
    <t>Dohnal</t>
  </si>
  <si>
    <t>Renata</t>
  </si>
  <si>
    <t>Jiří st.</t>
  </si>
  <si>
    <t>Dušková</t>
  </si>
  <si>
    <t>Dvořáková</t>
  </si>
  <si>
    <t>Jarmila</t>
  </si>
  <si>
    <t>Tatiana</t>
  </si>
  <si>
    <t>Bohumil</t>
  </si>
  <si>
    <t>Fatka</t>
  </si>
  <si>
    <t>Stanislav</t>
  </si>
  <si>
    <t>Ferlay</t>
  </si>
  <si>
    <t>Frank</t>
  </si>
  <si>
    <t>Jakub</t>
  </si>
  <si>
    <t>František</t>
  </si>
  <si>
    <t>Ivo</t>
  </si>
  <si>
    <t>Dana</t>
  </si>
  <si>
    <t>Gubiš</t>
  </si>
  <si>
    <t>Ondřej</t>
  </si>
  <si>
    <t>Hlavatý</t>
  </si>
  <si>
    <t>Vadim</t>
  </si>
  <si>
    <t>Hlaváček</t>
  </si>
  <si>
    <t>Hodboď</t>
  </si>
  <si>
    <t>Hokešová</t>
  </si>
  <si>
    <t>Horáček</t>
  </si>
  <si>
    <t>Jindřich</t>
  </si>
  <si>
    <t>Hubáček</t>
  </si>
  <si>
    <t>Hytych</t>
  </si>
  <si>
    <t>Hájek</t>
  </si>
  <si>
    <t>Hájková</t>
  </si>
  <si>
    <t>Iveta</t>
  </si>
  <si>
    <t>Imlauf</t>
  </si>
  <si>
    <t>Jarůšek</t>
  </si>
  <si>
    <t>Monika</t>
  </si>
  <si>
    <t>Ježek</t>
  </si>
  <si>
    <t>Jirkovský</t>
  </si>
  <si>
    <t>Johanovský</t>
  </si>
  <si>
    <t>Juráň</t>
  </si>
  <si>
    <t>Kacerovský</t>
  </si>
  <si>
    <t>Kapeš</t>
  </si>
  <si>
    <t>Roman</t>
  </si>
  <si>
    <t>Kauca</t>
  </si>
  <si>
    <t>Ladislav</t>
  </si>
  <si>
    <t>Konšel</t>
  </si>
  <si>
    <t>Veronika</t>
  </si>
  <si>
    <t>Kratochvíl</t>
  </si>
  <si>
    <t>Slavomír</t>
  </si>
  <si>
    <t>Kraus</t>
  </si>
  <si>
    <t>Lenka</t>
  </si>
  <si>
    <t>Kubeš</t>
  </si>
  <si>
    <t>Kučera</t>
  </si>
  <si>
    <t>Kyzivát</t>
  </si>
  <si>
    <t>Mallat</t>
  </si>
  <si>
    <t>Sylva</t>
  </si>
  <si>
    <t>Marhoul</t>
  </si>
  <si>
    <t>Mašek</t>
  </si>
  <si>
    <t>Michálek</t>
  </si>
  <si>
    <t>Mráz</t>
  </si>
  <si>
    <t>Mrázková</t>
  </si>
  <si>
    <t>Mrázová</t>
  </si>
  <si>
    <t>Pacák</t>
  </si>
  <si>
    <t>Paták</t>
  </si>
  <si>
    <t>Beatrice</t>
  </si>
  <si>
    <t>Pažout</t>
  </si>
  <si>
    <t>Miloslav</t>
  </si>
  <si>
    <t>Pešout</t>
  </si>
  <si>
    <t>Pfefferová</t>
  </si>
  <si>
    <t>Plucar</t>
  </si>
  <si>
    <t>Plucarová</t>
  </si>
  <si>
    <t>Aleš</t>
  </si>
  <si>
    <t>Preuss</t>
  </si>
  <si>
    <t>Věra</t>
  </si>
  <si>
    <t>Proroková</t>
  </si>
  <si>
    <t>Pulda</t>
  </si>
  <si>
    <t>Miroš</t>
  </si>
  <si>
    <t>Puldová</t>
  </si>
  <si>
    <t>Přibyl</t>
  </si>
  <si>
    <t>Přibylová</t>
  </si>
  <si>
    <t>Radoušová</t>
  </si>
  <si>
    <t>Rajtarová</t>
  </si>
  <si>
    <t>Reinbergrová</t>
  </si>
  <si>
    <t>Václava</t>
  </si>
  <si>
    <t>Rytíř</t>
  </si>
  <si>
    <t>Růžičková</t>
  </si>
  <si>
    <t>Slobodová</t>
  </si>
  <si>
    <t>Srnský</t>
  </si>
  <si>
    <t>Svobodová</t>
  </si>
  <si>
    <t>Vančurová</t>
  </si>
  <si>
    <t>Romana</t>
  </si>
  <si>
    <t>Vašíček</t>
  </si>
  <si>
    <t>Vašíčková</t>
  </si>
  <si>
    <t>Julie</t>
  </si>
  <si>
    <t>Vejrek</t>
  </si>
  <si>
    <t>Vencl</t>
  </si>
  <si>
    <t>Venclová</t>
  </si>
  <si>
    <t>Vlk</t>
  </si>
  <si>
    <t>Vokrouhlíková</t>
  </si>
  <si>
    <t>Zoubek</t>
  </si>
  <si>
    <t>Šebek</t>
  </si>
  <si>
    <t>Viktor</t>
  </si>
  <si>
    <t>Špiclová</t>
  </si>
  <si>
    <t>Adéla</t>
  </si>
  <si>
    <t>Špitálský</t>
  </si>
  <si>
    <t>Šplíchal</t>
  </si>
  <si>
    <t>Šrubařová</t>
  </si>
  <si>
    <t>Čermák</t>
  </si>
  <si>
    <t>Čihák</t>
  </si>
  <si>
    <t>Vladimír Brázda - tel. 736 659 856 vlad.brazda@gmail.com</t>
  </si>
  <si>
    <t>CdP LODĚNICE</t>
  </si>
  <si>
    <t>vs.</t>
  </si>
  <si>
    <t>Pořadatel:</t>
  </si>
  <si>
    <t>Resl</t>
  </si>
  <si>
    <t>PEK Stolín B</t>
  </si>
  <si>
    <t>HRODE Krumsín</t>
  </si>
  <si>
    <t>SKP Hranice VI.-Valšovice</t>
  </si>
  <si>
    <t>PEK Stolín A</t>
  </si>
  <si>
    <t>SKP HRANICE VI.-VALŠOVICE</t>
  </si>
  <si>
    <t>Tomáš Kutý - tel. 605 549 679 tomas.kuty1@gmail.com</t>
  </si>
  <si>
    <t>Zbyněk</t>
  </si>
  <si>
    <t>Kloudová</t>
  </si>
  <si>
    <t>Mour</t>
  </si>
  <si>
    <t>Konopásek</t>
  </si>
  <si>
    <t>Valenz</t>
  </si>
  <si>
    <t>Karban</t>
  </si>
  <si>
    <t>Řezníčková</t>
  </si>
  <si>
    <t>Anna</t>
  </si>
  <si>
    <t>Gorroňo López</t>
  </si>
  <si>
    <t>Rubi</t>
  </si>
  <si>
    <t>Janoš</t>
  </si>
  <si>
    <t>Grepl</t>
  </si>
  <si>
    <t>Kutý</t>
  </si>
  <si>
    <t>Jakeš</t>
  </si>
  <si>
    <t>Gratcl</t>
  </si>
  <si>
    <t>Kutá</t>
  </si>
  <si>
    <t>Miloslava</t>
  </si>
  <si>
    <t>Tománek</t>
  </si>
  <si>
    <t>Navalaný</t>
  </si>
  <si>
    <t>Suk</t>
  </si>
  <si>
    <t>Ježíšek</t>
  </si>
  <si>
    <t>Suková</t>
  </si>
  <si>
    <t>Ondruška</t>
  </si>
  <si>
    <t>Jakešová</t>
  </si>
  <si>
    <t>Gabriela</t>
  </si>
  <si>
    <t>Ježíšková</t>
  </si>
  <si>
    <t>Božena</t>
  </si>
  <si>
    <t>Skácel</t>
  </si>
  <si>
    <t>Pechová</t>
  </si>
  <si>
    <t>Jan Marhoul - tel. 773 536 466   cdplodenice@seznam.cz</t>
  </si>
  <si>
    <t>Play-off</t>
  </si>
  <si>
    <t>o 3. místo</t>
  </si>
  <si>
    <t>Finále</t>
  </si>
  <si>
    <t>Carreau Brno A</t>
  </si>
  <si>
    <t>PC Sokol Lipník</t>
  </si>
  <si>
    <t>Petank Club Praha</t>
  </si>
  <si>
    <t>Carreau Brno B</t>
  </si>
  <si>
    <t>Michalička</t>
  </si>
  <si>
    <t>Lukáš</t>
  </si>
  <si>
    <t>Buchtele</t>
  </si>
  <si>
    <t>Petr st.</t>
  </si>
  <si>
    <t>Ondřej Preuss - tel. 775 099 488    ondra.preuss@seznam.cz</t>
  </si>
  <si>
    <t>Hodboďová</t>
  </si>
  <si>
    <t>Hladký</t>
  </si>
  <si>
    <t>Mrázek</t>
  </si>
  <si>
    <t>Pospíšilová</t>
  </si>
  <si>
    <t>Šárka</t>
  </si>
  <si>
    <t>Froněk</t>
  </si>
  <si>
    <t>Nagy</t>
  </si>
  <si>
    <t>Tyrol</t>
  </si>
  <si>
    <t>Vondrouš</t>
  </si>
  <si>
    <t>Froňková</t>
  </si>
  <si>
    <t>Vedralová</t>
  </si>
  <si>
    <t>Gerle</t>
  </si>
  <si>
    <t>Stanislav ml.</t>
  </si>
  <si>
    <t>CARREAU BRNO A</t>
  </si>
  <si>
    <t>Kulový blesk Olomouc</t>
  </si>
  <si>
    <t>Fafek</t>
  </si>
  <si>
    <t>Morávek</t>
  </si>
  <si>
    <t>Zdobinský</t>
  </si>
  <si>
    <t>Vavrovič</t>
  </si>
  <si>
    <t>Fafková</t>
  </si>
  <si>
    <t>Chalupa</t>
  </si>
  <si>
    <t>Muzikant</t>
  </si>
  <si>
    <t>Moucha</t>
  </si>
  <si>
    <t>Petr ml.</t>
  </si>
  <si>
    <t>Tymeš</t>
  </si>
  <si>
    <t>Andrea</t>
  </si>
  <si>
    <t>Lapihuska</t>
  </si>
  <si>
    <t>Robert</t>
  </si>
  <si>
    <t>Horáčková</t>
  </si>
  <si>
    <t>Simona</t>
  </si>
  <si>
    <t>Kulhánek</t>
  </si>
  <si>
    <t>Piller</t>
  </si>
  <si>
    <t>Pillerová</t>
  </si>
  <si>
    <t>Demčík</t>
  </si>
  <si>
    <t>Demčíková</t>
  </si>
  <si>
    <t>Beranová</t>
  </si>
  <si>
    <t>Pavla</t>
  </si>
  <si>
    <t>Mandíková</t>
  </si>
  <si>
    <t>Klír</t>
  </si>
  <si>
    <t>Boubínová</t>
  </si>
  <si>
    <t>Vendula</t>
  </si>
  <si>
    <t>Vorel</t>
  </si>
  <si>
    <t>Jankovský</t>
  </si>
  <si>
    <t>Čížek</t>
  </si>
  <si>
    <t>Chvátalová</t>
  </si>
  <si>
    <t>Jílek</t>
  </si>
  <si>
    <t>Balík</t>
  </si>
  <si>
    <t>Zálešák</t>
  </si>
  <si>
    <t>Brichta</t>
  </si>
  <si>
    <t>Mallatová</t>
  </si>
  <si>
    <t>Barbora</t>
  </si>
  <si>
    <t>Michálková</t>
  </si>
  <si>
    <t>Soňa</t>
  </si>
  <si>
    <t>Režová</t>
  </si>
  <si>
    <t>Slavíčková</t>
  </si>
  <si>
    <t>Moosová</t>
  </si>
  <si>
    <t>Krupicová</t>
  </si>
  <si>
    <t>Krupica</t>
  </si>
  <si>
    <t>Moos</t>
  </si>
  <si>
    <t>Dušan</t>
  </si>
  <si>
    <t>1. liga - skupina A</t>
  </si>
  <si>
    <t>1.liga - skupina B</t>
  </si>
  <si>
    <t>SK SAHARA Vědomice</t>
  </si>
  <si>
    <t>AURA Havl. Brod</t>
  </si>
  <si>
    <t>PC Carreau Brno B</t>
  </si>
  <si>
    <t>1. liga SKUPINA B</t>
  </si>
  <si>
    <t>1. liga SKUPINA A</t>
  </si>
  <si>
    <t>A1</t>
  </si>
  <si>
    <t>B2</t>
  </si>
  <si>
    <t>B1</t>
  </si>
  <si>
    <t>A2</t>
  </si>
  <si>
    <t>PC Carreau Brno A</t>
  </si>
  <si>
    <t>PC Carreau Brno</t>
  </si>
  <si>
    <t>1. LIGA - Skupina A</t>
  </si>
  <si>
    <t xml:space="preserve">Tomáš Jirkovský - tel. 608 746 407                          jana.laser@seznam.cz </t>
  </si>
  <si>
    <t>1. LIGA - Skupina B</t>
  </si>
  <si>
    <t>Soňa Michálková - tel. 606 905 266 sona.michalkova@fcc-group.cz</t>
  </si>
  <si>
    <t>Josef Čihák - tel. 604 530 788             pepac.pcp@seznam.cz</t>
  </si>
  <si>
    <t>Milan St.</t>
  </si>
  <si>
    <t>Miloš</t>
  </si>
  <si>
    <t>Mikyška</t>
  </si>
  <si>
    <t>Červenková</t>
  </si>
  <si>
    <t>Gröschl</t>
  </si>
  <si>
    <t>Mazúr</t>
  </si>
  <si>
    <t>Suchomel</t>
  </si>
  <si>
    <t>Luděk</t>
  </si>
  <si>
    <t>Milan Ml.</t>
  </si>
  <si>
    <t>Kaucová</t>
  </si>
  <si>
    <t>Alena</t>
  </si>
  <si>
    <t>Hocková</t>
  </si>
  <si>
    <t>Lacko</t>
  </si>
  <si>
    <t>Matúš</t>
  </si>
  <si>
    <t>Vápeníková</t>
  </si>
  <si>
    <t>Růženka</t>
  </si>
  <si>
    <t>Kikalová</t>
  </si>
  <si>
    <t>Jindra</t>
  </si>
  <si>
    <t>Končeková</t>
  </si>
  <si>
    <t>Zdena</t>
  </si>
  <si>
    <t>Houžka</t>
  </si>
  <si>
    <t>Habásko</t>
  </si>
  <si>
    <t>Meduna</t>
  </si>
  <si>
    <t>Vilém</t>
  </si>
  <si>
    <t>Krajánková</t>
  </si>
  <si>
    <t>Kristýna</t>
  </si>
  <si>
    <t>Pachla</t>
  </si>
  <si>
    <t>Šupol</t>
  </si>
  <si>
    <t>Schinzel</t>
  </si>
  <si>
    <t>Skokan</t>
  </si>
  <si>
    <t>Hledík</t>
  </si>
  <si>
    <t>Medunová</t>
  </si>
  <si>
    <t>Iva</t>
  </si>
  <si>
    <t>Šorm</t>
  </si>
  <si>
    <t>Fila</t>
  </si>
  <si>
    <t>Miroslava</t>
  </si>
  <si>
    <t>Valentová</t>
  </si>
  <si>
    <t>Šormová</t>
  </si>
  <si>
    <t>Olga</t>
  </si>
  <si>
    <t>Jaroslava</t>
  </si>
  <si>
    <t>Hledíková</t>
  </si>
  <si>
    <t>Jeřábek</t>
  </si>
  <si>
    <t>Mrňák</t>
  </si>
  <si>
    <t>Mrňáková</t>
  </si>
  <si>
    <t>Dagmar</t>
  </si>
  <si>
    <t>Spilková Hledíková</t>
  </si>
  <si>
    <t>Šolc</t>
  </si>
  <si>
    <t>Žampach</t>
  </si>
  <si>
    <t>Žampachová</t>
  </si>
  <si>
    <t>Tereza</t>
  </si>
  <si>
    <t>Michal ml.</t>
  </si>
  <si>
    <t>Horálek</t>
  </si>
  <si>
    <t>Kunert</t>
  </si>
  <si>
    <t>Doubrava</t>
  </si>
  <si>
    <t>Antonín</t>
  </si>
  <si>
    <t>Michala</t>
  </si>
  <si>
    <t>Novotný</t>
  </si>
  <si>
    <t>Luboš</t>
  </si>
  <si>
    <t>Kašparová</t>
  </si>
  <si>
    <t>Čanda</t>
  </si>
  <si>
    <t>Fryš</t>
  </si>
  <si>
    <t>Z</t>
  </si>
  <si>
    <t>Žárský</t>
  </si>
  <si>
    <t>Kamil</t>
  </si>
  <si>
    <t>Dědina</t>
  </si>
  <si>
    <t>Markéta</t>
  </si>
  <si>
    <t>Vojtěch</t>
  </si>
  <si>
    <t>Hančová</t>
  </si>
  <si>
    <t>Alice</t>
  </si>
  <si>
    <t>Havel</t>
  </si>
  <si>
    <t>Hanč</t>
  </si>
  <si>
    <t>Řezníček</t>
  </si>
  <si>
    <t>Bartošová</t>
  </si>
  <si>
    <t>Srnská</t>
  </si>
  <si>
    <t>Žižka</t>
  </si>
  <si>
    <t>Trýzna</t>
  </si>
  <si>
    <t>Švimberský</t>
  </si>
  <si>
    <t>Ton</t>
  </si>
  <si>
    <t>Sládková</t>
  </si>
  <si>
    <t>Bím</t>
  </si>
  <si>
    <t>Wilhelm</t>
  </si>
  <si>
    <t>Kadavá</t>
  </si>
  <si>
    <t>Petra</t>
  </si>
  <si>
    <t>Švecová</t>
  </si>
  <si>
    <t>Ludmila</t>
  </si>
  <si>
    <t>Vedral</t>
  </si>
  <si>
    <t>Vajová</t>
  </si>
  <si>
    <t>Radomíra</t>
  </si>
  <si>
    <t>Bímová</t>
  </si>
  <si>
    <t>Štechová</t>
  </si>
  <si>
    <t>Bucek</t>
  </si>
  <si>
    <t>Matoušek</t>
  </si>
  <si>
    <t>Schliegsbirová</t>
  </si>
  <si>
    <t>Zdenka</t>
  </si>
  <si>
    <t>Shon</t>
  </si>
  <si>
    <t>Šimon</t>
  </si>
  <si>
    <t>Adam</t>
  </si>
  <si>
    <t>Tauchmanová</t>
  </si>
  <si>
    <t>Štrosnerová</t>
  </si>
  <si>
    <t>Štěpánek</t>
  </si>
  <si>
    <t>1. KPK VRCHLABÍ</t>
  </si>
  <si>
    <t>Petr St.</t>
  </si>
  <si>
    <t>Paur</t>
  </si>
  <si>
    <t>HRODE KRUMSÍN</t>
  </si>
  <si>
    <t>Martin Pírek - tel. 732 852 145          marpi81@seznam.cz</t>
  </si>
  <si>
    <t>KULOVÝ BLESK OLOMOUC</t>
  </si>
  <si>
    <t>Pavel Konečný - tel. 602 730 922     info@kulovyblesk.com</t>
  </si>
  <si>
    <t>Pírek</t>
  </si>
  <si>
    <t>Faltýnek</t>
  </si>
  <si>
    <t>Krpec</t>
  </si>
  <si>
    <t>Kaplánek</t>
  </si>
  <si>
    <t>Krpcová</t>
  </si>
  <si>
    <t>Pánek</t>
  </si>
  <si>
    <t>Soldán</t>
  </si>
  <si>
    <t>Karásková</t>
  </si>
  <si>
    <t>Františka</t>
  </si>
  <si>
    <t>Karásek</t>
  </si>
  <si>
    <t>Pořízka</t>
  </si>
  <si>
    <t>Zbyšek</t>
  </si>
  <si>
    <t>Kobza</t>
  </si>
  <si>
    <t>Drmola</t>
  </si>
  <si>
    <t>Marcián</t>
  </si>
  <si>
    <t>Rolínek</t>
  </si>
  <si>
    <t>Konečný</t>
  </si>
  <si>
    <t>Skopal</t>
  </si>
  <si>
    <t>Radek</t>
  </si>
  <si>
    <t>Voňka</t>
  </si>
  <si>
    <t>Rozsypalová</t>
  </si>
  <si>
    <t>Konečná</t>
  </si>
  <si>
    <t>Mariana</t>
  </si>
  <si>
    <t>Hildenbrand</t>
  </si>
  <si>
    <t>Benjamin</t>
  </si>
  <si>
    <t>Jonáš</t>
  </si>
  <si>
    <t>Petr Fafek - tel. 604 143 620                    fafek@atlas.cz</t>
  </si>
  <si>
    <t>MČR KLUBŮ 2017</t>
  </si>
  <si>
    <t>1.KPK Vrchlabí</t>
  </si>
  <si>
    <t>PC LEAP</t>
  </si>
  <si>
    <t>Bubeníková</t>
  </si>
  <si>
    <t>Soukupová</t>
  </si>
  <si>
    <t>Irena</t>
  </si>
  <si>
    <t>Jiří ml.</t>
  </si>
  <si>
    <t>Vignolo</t>
  </si>
  <si>
    <t>Phillipe</t>
  </si>
  <si>
    <t>Waclawiková</t>
  </si>
  <si>
    <t>Agáta</t>
  </si>
  <si>
    <t>Kernerová</t>
  </si>
  <si>
    <t>Soukup</t>
  </si>
  <si>
    <t>Tomáš Klír - tel. 605 739 617       info@petankclubpraha.cz</t>
  </si>
  <si>
    <t>Přikryl</t>
  </si>
  <si>
    <t>Kavinová</t>
  </si>
  <si>
    <t xml:space="preserve">Milan Mikyška - tel. 731 691 577                          mikyska.milan@gmail.com </t>
  </si>
  <si>
    <t>Zderadička</t>
  </si>
  <si>
    <t>Jaroslav Kraus - tel. 723 646 781
kraus@caper.cz</t>
  </si>
  <si>
    <t>Zeman</t>
  </si>
  <si>
    <t>Ečerová</t>
  </si>
  <si>
    <t>Helena</t>
  </si>
  <si>
    <t>Bruner</t>
  </si>
  <si>
    <t>Chuchla</t>
  </si>
  <si>
    <t>Rážová</t>
  </si>
  <si>
    <t>Habásková</t>
  </si>
  <si>
    <t>Josef Schinzel - tel. 603 154 923 schinzeli@seznam.cz</t>
  </si>
  <si>
    <t>Šrubař</t>
  </si>
  <si>
    <t>Matyáš</t>
  </si>
  <si>
    <t>Visingerová</t>
  </si>
  <si>
    <t>Pražáková</t>
  </si>
  <si>
    <t>Havlátová</t>
  </si>
  <si>
    <t>Pšenička</t>
  </si>
  <si>
    <t>Martin ml.</t>
  </si>
  <si>
    <t>Marková</t>
  </si>
  <si>
    <t>Johana</t>
  </si>
  <si>
    <t>Martin Hájek - tel. 604 216 189     martin.hajek@expos.cz</t>
  </si>
  <si>
    <t>Nývlt</t>
  </si>
  <si>
    <t>Havlová</t>
  </si>
  <si>
    <t>Martina</t>
  </si>
  <si>
    <t>Kobr</t>
  </si>
  <si>
    <t>Štěpán</t>
  </si>
  <si>
    <t>Kobrová</t>
  </si>
  <si>
    <t>Maršík</t>
  </si>
  <si>
    <t>Van Den Heuvel</t>
  </si>
  <si>
    <t>Johannes Lambertus</t>
  </si>
  <si>
    <t>Kula</t>
  </si>
  <si>
    <t>Jindřich Kauca - tel. 736 758 015             jindrich.kauca@gmail.com</t>
  </si>
  <si>
    <t>Janeček</t>
  </si>
  <si>
    <t>Drmolová</t>
  </si>
  <si>
    <t>Salač</t>
  </si>
  <si>
    <t>Chludilová</t>
  </si>
  <si>
    <t>Chaloupek</t>
  </si>
  <si>
    <t>Muzikantová</t>
  </si>
  <si>
    <t>Naděžda</t>
  </si>
  <si>
    <t>Tymeš ml.</t>
  </si>
  <si>
    <t>Koucký</t>
  </si>
  <si>
    <t>Petříková</t>
  </si>
  <si>
    <t>Basař</t>
  </si>
  <si>
    <t>Kohoutová</t>
  </si>
  <si>
    <t>Šáfr</t>
  </si>
  <si>
    <t>Ježek Jiří st. - tel. 739 337 637
jezek.jj@email.cz</t>
  </si>
  <si>
    <t>PK OSIKA</t>
  </si>
  <si>
    <t>PEK Stolín</t>
  </si>
  <si>
    <t>SKP Hranice VI. Valšovice</t>
  </si>
  <si>
    <t>1.KPK    Vrchlabí</t>
  </si>
  <si>
    <t>odehrané</t>
  </si>
  <si>
    <t>vítězství</t>
  </si>
  <si>
    <t>remíza</t>
  </si>
  <si>
    <t>porážka</t>
  </si>
  <si>
    <t>skore utkání</t>
  </si>
  <si>
    <t>skore celkem</t>
  </si>
  <si>
    <t>body</t>
  </si>
  <si>
    <t>koef.</t>
  </si>
  <si>
    <t>zápasy</t>
  </si>
  <si>
    <t>Carreau Brno</t>
  </si>
  <si>
    <t>TÝM</t>
  </si>
  <si>
    <t>SKORE UTKÁNÍ</t>
  </si>
  <si>
    <t>1. KOLO TROJICE MIX</t>
  </si>
  <si>
    <t>1. KOLO DVOJICE</t>
  </si>
  <si>
    <t>2. KOLO DVOJICE MIX</t>
  </si>
  <si>
    <t>2.KOLO TROJICE</t>
  </si>
  <si>
    <t>3. KOLO DVOJICE</t>
  </si>
  <si>
    <t>3. KOLO TROJICE</t>
  </si>
  <si>
    <t>MČR 2017</t>
  </si>
  <si>
    <t>PK OSIKA Plzeň</t>
  </si>
  <si>
    <t>Osika Plzeň</t>
  </si>
  <si>
    <t>SLOPE Brno</t>
  </si>
  <si>
    <t>1.liga - sk. A</t>
  </si>
  <si>
    <t>1.liga - skupina A</t>
  </si>
  <si>
    <t>1.liga - sk. B</t>
  </si>
  <si>
    <t>PC Carreau    Brno A</t>
  </si>
  <si>
    <t>PC Carreau     Brno A</t>
  </si>
  <si>
    <t>disk.</t>
  </si>
  <si>
    <t>SEMIFINÁLE</t>
  </si>
  <si>
    <t>FINÁLE</t>
  </si>
  <si>
    <t>POŘADÍ</t>
  </si>
  <si>
    <t>skóre</t>
  </si>
  <si>
    <t>Play-off 1. ligy se odehraje v sobotu 7.10.2017 na hřištích PC Sokol Lipník se začátkem v 9:00.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</si>
</sst>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8"/>
      <color indexed="10"/>
      <name val="Calibri"/>
      <family val="2"/>
      <charset val="238"/>
    </font>
    <font>
      <sz val="26"/>
      <color indexed="9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20"/>
      <color indexed="9"/>
      <name val="Arial"/>
      <family val="2"/>
      <charset val="238"/>
    </font>
    <font>
      <b/>
      <sz val="20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sz val="1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</font>
    <font>
      <b/>
      <sz val="17"/>
      <color indexed="1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20"/>
      <name val="Calibri"/>
      <family val="2"/>
      <charset val="238"/>
    </font>
    <font>
      <sz val="2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6"/>
      <name val="Arial CE"/>
      <family val="2"/>
      <charset val="238"/>
    </font>
    <font>
      <sz val="20"/>
      <name val="Comic Sans MS"/>
      <family val="4"/>
    </font>
    <font>
      <sz val="12"/>
      <name val="Comic Sans MS"/>
      <family val="4"/>
    </font>
    <font>
      <i/>
      <sz val="7"/>
      <name val="Arial CE"/>
      <charset val="238"/>
    </font>
    <font>
      <sz val="9"/>
      <name val="Comic Sans MS"/>
      <family val="4"/>
    </font>
    <font>
      <b/>
      <i/>
      <sz val="9"/>
      <name val="Comic Sans MS"/>
      <family val="4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sz val="10"/>
      <name val="Comic Sans MS"/>
      <family val="4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7"/>
      <name val="Comic Sans MS"/>
      <family val="4"/>
    </font>
    <font>
      <i/>
      <sz val="12"/>
      <name val="Arial CE"/>
      <charset val="238"/>
    </font>
    <font>
      <b/>
      <sz val="10"/>
      <name val="Comic Sans MS"/>
      <family val="4"/>
    </font>
    <font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ck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9"/>
      </top>
      <bottom style="thick">
        <color indexed="64"/>
      </bottom>
      <diagonal/>
    </border>
  </borders>
  <cellStyleXfs count="6">
    <xf numFmtId="0" fontId="0" fillId="0" borderId="0"/>
    <xf numFmtId="0" fontId="3" fillId="0" borderId="0"/>
    <xf numFmtId="0" fontId="17" fillId="0" borderId="0"/>
    <xf numFmtId="0" fontId="22" fillId="0" borderId="0"/>
    <xf numFmtId="0" fontId="16" fillId="0" borderId="0"/>
    <xf numFmtId="0" fontId="16" fillId="0" borderId="0"/>
  </cellStyleXfs>
  <cellXfs count="4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5" xfId="0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7" fillId="0" borderId="12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12" xfId="0" applyFont="1" applyBorder="1" applyAlignment="1">
      <alignment horizontal="justify" vertical="center" textRotation="180" shrinkToFit="1"/>
    </xf>
    <xf numFmtId="0" fontId="14" fillId="0" borderId="31" xfId="0" applyFont="1" applyBorder="1" applyAlignment="1">
      <alignment horizontal="justify" vertical="center" textRotation="180" shrinkToFit="1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4" xfId="0" applyFont="1" applyBorder="1" applyAlignment="1">
      <alignment horizontal="justify" vertical="center" textRotation="180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37" xfId="0" applyFont="1" applyBorder="1" applyAlignment="1">
      <alignment horizontal="justify" vertical="center" textRotation="180" shrinkToFit="1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44" xfId="0" applyBorder="1"/>
    <xf numFmtId="0" fontId="0" fillId="0" borderId="37" xfId="0" applyBorder="1"/>
    <xf numFmtId="0" fontId="16" fillId="0" borderId="0" xfId="5" applyBorder="1"/>
    <xf numFmtId="0" fontId="16" fillId="0" borderId="3" xfId="5" applyBorder="1"/>
    <xf numFmtId="0" fontId="16" fillId="0" borderId="5" xfId="5" applyBorder="1"/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6" fillId="0" borderId="9" xfId="5" applyBorder="1" applyAlignment="1">
      <alignment horizontal="center"/>
    </xf>
    <xf numFmtId="0" fontId="16" fillId="0" borderId="10" xfId="5" applyBorder="1" applyAlignment="1">
      <alignment horizontal="center"/>
    </xf>
    <xf numFmtId="0" fontId="16" fillId="0" borderId="0" xfId="5" applyBorder="1" applyAlignment="1">
      <alignment horizontal="center"/>
    </xf>
    <xf numFmtId="0" fontId="16" fillId="0" borderId="9" xfId="4" applyBorder="1" applyAlignment="1">
      <alignment horizontal="center"/>
    </xf>
    <xf numFmtId="0" fontId="16" fillId="0" borderId="10" xfId="4" applyBorder="1" applyAlignment="1">
      <alignment horizontal="center"/>
    </xf>
    <xf numFmtId="0" fontId="16" fillId="0" borderId="0" xfId="4" applyBorder="1"/>
    <xf numFmtId="0" fontId="16" fillId="0" borderId="0" xfId="4" applyBorder="1" applyAlignment="1">
      <alignment horizontal="center"/>
    </xf>
    <xf numFmtId="20" fontId="3" fillId="5" borderId="3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right"/>
    </xf>
    <xf numFmtId="20" fontId="3" fillId="2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8" xfId="0" applyFont="1" applyFill="1" applyBorder="1"/>
    <xf numFmtId="14" fontId="2" fillId="2" borderId="24" xfId="0" applyNumberFormat="1" applyFont="1" applyFill="1" applyBorder="1" applyAlignment="1">
      <alignment horizontal="center"/>
    </xf>
    <xf numFmtId="20" fontId="3" fillId="2" borderId="11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20" fontId="3" fillId="5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/>
    <xf numFmtId="0" fontId="4" fillId="0" borderId="0" xfId="0" applyFont="1" applyAlignment="1"/>
    <xf numFmtId="20" fontId="3" fillId="2" borderId="9" xfId="0" applyNumberFormat="1" applyFont="1" applyFill="1" applyBorder="1" applyAlignment="1">
      <alignment horizontal="right"/>
    </xf>
    <xf numFmtId="0" fontId="0" fillId="0" borderId="3" xfId="1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0" xfId="0" applyFont="1" applyFill="1" applyBorder="1" applyAlignment="1"/>
    <xf numFmtId="0" fontId="2" fillId="2" borderId="2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16" fillId="0" borderId="2" xfId="4" applyBorder="1" applyAlignment="1">
      <alignment horizontal="center"/>
    </xf>
    <xf numFmtId="0" fontId="16" fillId="0" borderId="4" xfId="4" applyBorder="1" applyAlignment="1">
      <alignment horizontal="center"/>
    </xf>
    <xf numFmtId="0" fontId="16" fillId="0" borderId="3" xfId="4" applyBorder="1" applyAlignment="1">
      <alignment horizontal="center"/>
    </xf>
    <xf numFmtId="0" fontId="16" fillId="0" borderId="5" xfId="4" applyBorder="1" applyAlignment="1">
      <alignment horizontal="center"/>
    </xf>
    <xf numFmtId="0" fontId="0" fillId="0" borderId="3" xfId="4" applyFont="1" applyBorder="1"/>
    <xf numFmtId="0" fontId="0" fillId="0" borderId="5" xfId="4" applyFont="1" applyBorder="1"/>
    <xf numFmtId="0" fontId="0" fillId="0" borderId="3" xfId="4" applyFont="1" applyBorder="1" applyAlignment="1">
      <alignment horizontal="center"/>
    </xf>
    <xf numFmtId="0" fontId="0" fillId="0" borderId="2" xfId="4" applyFont="1" applyBorder="1" applyAlignment="1">
      <alignment horizontal="center"/>
    </xf>
    <xf numFmtId="0" fontId="0" fillId="0" borderId="9" xfId="4" applyFont="1" applyBorder="1" applyAlignment="1">
      <alignment horizontal="center"/>
    </xf>
    <xf numFmtId="0" fontId="0" fillId="0" borderId="4" xfId="4" applyFont="1" applyBorder="1" applyAlignment="1">
      <alignment horizontal="center"/>
    </xf>
    <xf numFmtId="0" fontId="0" fillId="0" borderId="5" xfId="4" applyFont="1" applyBorder="1" applyAlignment="1">
      <alignment horizontal="center"/>
    </xf>
    <xf numFmtId="0" fontId="0" fillId="0" borderId="10" xfId="4" applyFont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9" xfId="0" applyFont="1" applyFill="1" applyBorder="1"/>
    <xf numFmtId="0" fontId="21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/>
    <xf numFmtId="0" fontId="20" fillId="4" borderId="15" xfId="0" applyFont="1" applyFill="1" applyBorder="1" applyAlignment="1">
      <alignment horizontal="center"/>
    </xf>
    <xf numFmtId="0" fontId="0" fillId="0" borderId="3" xfId="5" applyFont="1" applyBorder="1"/>
    <xf numFmtId="0" fontId="0" fillId="0" borderId="3" xfId="4" applyFont="1" applyBorder="1" applyAlignment="1">
      <alignment horizontal="left"/>
    </xf>
    <xf numFmtId="0" fontId="0" fillId="0" borderId="5" xfId="4" applyFont="1" applyBorder="1" applyAlignment="1">
      <alignment horizontal="left"/>
    </xf>
    <xf numFmtId="0" fontId="16" fillId="0" borderId="3" xfId="5" applyBorder="1" applyAlignment="1">
      <alignment horizontal="center"/>
    </xf>
    <xf numFmtId="0" fontId="16" fillId="0" borderId="5" xfId="5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4" applyFont="1" applyBorder="1"/>
    <xf numFmtId="0" fontId="0" fillId="0" borderId="0" xfId="4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4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/>
    <xf numFmtId="0" fontId="0" fillId="5" borderId="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1" fillId="0" borderId="0" xfId="0" applyFont="1"/>
    <xf numFmtId="0" fontId="24" fillId="5" borderId="25" xfId="0" applyFont="1" applyFill="1" applyBorder="1"/>
    <xf numFmtId="0" fontId="24" fillId="5" borderId="27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/>
    </xf>
    <xf numFmtId="0" fontId="24" fillId="4" borderId="66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/>
    </xf>
    <xf numFmtId="0" fontId="24" fillId="4" borderId="65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5" borderId="73" xfId="0" applyFont="1" applyFill="1" applyBorder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/>
    </xf>
    <xf numFmtId="0" fontId="24" fillId="4" borderId="7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4" fillId="5" borderId="19" xfId="0" applyFont="1" applyFill="1" applyBorder="1" applyAlignment="1"/>
    <xf numFmtId="0" fontId="24" fillId="5" borderId="5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/>
    </xf>
    <xf numFmtId="0" fontId="27" fillId="4" borderId="41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/>
    </xf>
    <xf numFmtId="0" fontId="24" fillId="4" borderId="64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9" fillId="0" borderId="0" xfId="0" applyFont="1" applyAlignment="1"/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7" fillId="5" borderId="25" xfId="0" applyFont="1" applyFill="1" applyBorder="1"/>
    <xf numFmtId="0" fontId="27" fillId="5" borderId="27" xfId="0" applyFont="1" applyFill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69" xfId="0" applyNumberFormat="1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30" fillId="0" borderId="67" xfId="0" applyNumberFormat="1" applyFont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0" fillId="0" borderId="78" xfId="0" applyBorder="1"/>
    <xf numFmtId="0" fontId="0" fillId="0" borderId="79" xfId="0" applyBorder="1"/>
    <xf numFmtId="0" fontId="31" fillId="0" borderId="80" xfId="0" applyFont="1" applyBorder="1" applyAlignment="1">
      <alignment horizontal="center"/>
    </xf>
    <xf numFmtId="0" fontId="0" fillId="0" borderId="81" xfId="0" applyBorder="1"/>
    <xf numFmtId="0" fontId="32" fillId="4" borderId="82" xfId="0" applyFont="1" applyFill="1" applyBorder="1" applyAlignment="1">
      <alignment horizontal="center"/>
    </xf>
    <xf numFmtId="0" fontId="33" fillId="0" borderId="81" xfId="0" applyFont="1" applyBorder="1" applyAlignment="1">
      <alignment horizontal="center" vertical="center"/>
    </xf>
    <xf numFmtId="0" fontId="32" fillId="5" borderId="82" xfId="0" applyFont="1" applyFill="1" applyBorder="1" applyAlignment="1">
      <alignment horizontal="center"/>
    </xf>
    <xf numFmtId="0" fontId="34" fillId="0" borderId="83" xfId="0" applyFont="1" applyBorder="1" applyAlignment="1">
      <alignment horizontal="right"/>
    </xf>
    <xf numFmtId="0" fontId="0" fillId="0" borderId="84" xfId="0" applyBorder="1" applyAlignment="1">
      <alignment horizontal="center"/>
    </xf>
    <xf numFmtId="0" fontId="35" fillId="0" borderId="85" xfId="0" applyFont="1" applyBorder="1"/>
    <xf numFmtId="0" fontId="35" fillId="0" borderId="81" xfId="0" applyFont="1" applyBorder="1"/>
    <xf numFmtId="0" fontId="36" fillId="3" borderId="81" xfId="0" applyFont="1" applyFill="1" applyBorder="1" applyAlignment="1">
      <alignment horizontal="center" vertical="center"/>
    </xf>
    <xf numFmtId="0" fontId="0" fillId="0" borderId="86" xfId="0" applyBorder="1"/>
    <xf numFmtId="0" fontId="37" fillId="0" borderId="24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 applyProtection="1">
      <alignment horizontal="center" vertical="center" shrinkToFit="1"/>
      <protection locked="0"/>
    </xf>
    <xf numFmtId="0" fontId="39" fillId="5" borderId="8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/>
    <xf numFmtId="0" fontId="0" fillId="0" borderId="85" xfId="0" applyBorder="1"/>
    <xf numFmtId="0" fontId="40" fillId="13" borderId="82" xfId="0" applyFont="1" applyFill="1" applyBorder="1" applyAlignment="1">
      <alignment horizontal="center"/>
    </xf>
    <xf numFmtId="0" fontId="37" fillId="0" borderId="4" xfId="0" applyFont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9" fillId="5" borderId="5" xfId="0" applyFont="1" applyFill="1" applyBorder="1" applyAlignment="1" applyProtection="1">
      <alignment horizontal="center" vertical="center" shrinkToFit="1"/>
      <protection locked="0"/>
    </xf>
    <xf numFmtId="0" fontId="39" fillId="5" borderId="10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84" xfId="0" applyBorder="1" applyAlignment="1">
      <alignment shrinkToFit="1"/>
    </xf>
    <xf numFmtId="0" fontId="31" fillId="0" borderId="91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93" xfId="0" applyBorder="1"/>
    <xf numFmtId="0" fontId="42" fillId="0" borderId="24" xfId="0" applyFont="1" applyBorder="1" applyAlignment="1">
      <alignment horizontal="center" vertical="center"/>
    </xf>
    <xf numFmtId="0" fontId="39" fillId="2" borderId="8" xfId="0" applyFont="1" applyFill="1" applyBorder="1" applyAlignment="1">
      <alignment horizontal="center" shrinkToFit="1"/>
    </xf>
    <xf numFmtId="0" fontId="43" fillId="0" borderId="94" xfId="0" applyFont="1" applyBorder="1"/>
    <xf numFmtId="0" fontId="3" fillId="0" borderId="8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0" fillId="0" borderId="84" xfId="0" applyBorder="1"/>
    <xf numFmtId="0" fontId="0" fillId="0" borderId="84" xfId="0" applyBorder="1" applyAlignment="1">
      <alignment horizontal="center" vertical="center"/>
    </xf>
    <xf numFmtId="0" fontId="0" fillId="0" borderId="95" xfId="0" applyBorder="1"/>
    <xf numFmtId="0" fontId="42" fillId="0" borderId="4" xfId="0" applyFont="1" applyBorder="1" applyAlignment="1">
      <alignment horizontal="center" vertical="center"/>
    </xf>
    <xf numFmtId="0" fontId="39" fillId="2" borderId="10" xfId="0" applyFont="1" applyFill="1" applyBorder="1" applyAlignment="1">
      <alignment horizontal="center" shrinkToFit="1"/>
    </xf>
    <xf numFmtId="0" fontId="0" fillId="0" borderId="96" xfId="0" applyBorder="1"/>
    <xf numFmtId="0" fontId="23" fillId="0" borderId="78" xfId="0" applyFont="1" applyBorder="1"/>
    <xf numFmtId="0" fontId="37" fillId="0" borderId="92" xfId="0" applyFont="1" applyBorder="1" applyAlignment="1">
      <alignment horizontal="center" shrinkToFit="1"/>
    </xf>
    <xf numFmtId="0" fontId="0" fillId="0" borderId="92" xfId="0" applyBorder="1"/>
    <xf numFmtId="0" fontId="0" fillId="0" borderId="91" xfId="0" applyBorder="1"/>
    <xf numFmtId="0" fontId="0" fillId="0" borderId="86" xfId="0" applyBorder="1" applyAlignment="1">
      <alignment horizontal="center" shrinkToFit="1"/>
    </xf>
    <xf numFmtId="0" fontId="0" fillId="0" borderId="86" xfId="0" applyBorder="1" applyAlignment="1">
      <alignment horizontal="center" vertical="center" shrinkToFit="1"/>
    </xf>
    <xf numFmtId="0" fontId="23" fillId="0" borderId="86" xfId="0" applyFont="1" applyBorder="1"/>
    <xf numFmtId="0" fontId="43" fillId="0" borderId="95" xfId="0" applyFont="1" applyBorder="1"/>
    <xf numFmtId="0" fontId="0" fillId="0" borderId="78" xfId="0" applyBorder="1" applyAlignment="1">
      <alignment horizontal="center" shrinkToFit="1"/>
    </xf>
    <xf numFmtId="0" fontId="0" fillId="0" borderId="91" xfId="0" applyBorder="1" applyAlignment="1">
      <alignment horizontal="center" shrinkToFit="1"/>
    </xf>
    <xf numFmtId="0" fontId="0" fillId="0" borderId="81" xfId="0" applyBorder="1" applyAlignment="1">
      <alignment horizontal="center" shrinkToFit="1"/>
    </xf>
    <xf numFmtId="0" fontId="37" fillId="0" borderId="81" xfId="0" applyFont="1" applyBorder="1" applyAlignment="1">
      <alignment horizontal="center" shrinkToFit="1"/>
    </xf>
    <xf numFmtId="0" fontId="45" fillId="13" borderId="82" xfId="0" applyFont="1" applyFill="1" applyBorder="1" applyAlignment="1">
      <alignment horizontal="center" vertical="center" shrinkToFit="1"/>
    </xf>
    <xf numFmtId="0" fontId="17" fillId="0" borderId="81" xfId="0" applyFont="1" applyBorder="1"/>
    <xf numFmtId="0" fontId="34" fillId="0" borderId="80" xfId="0" applyFont="1" applyBorder="1" applyAlignment="1">
      <alignment horizontal="right"/>
    </xf>
    <xf numFmtId="0" fontId="23" fillId="0" borderId="84" xfId="0" applyFont="1" applyBorder="1"/>
    <xf numFmtId="0" fontId="17" fillId="0" borderId="93" xfId="0" applyFont="1" applyBorder="1"/>
    <xf numFmtId="0" fontId="17" fillId="0" borderId="88" xfId="0" applyFont="1" applyBorder="1"/>
    <xf numFmtId="0" fontId="46" fillId="0" borderId="86" xfId="0" applyFont="1" applyBorder="1" applyAlignment="1"/>
    <xf numFmtId="0" fontId="6" fillId="7" borderId="47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3" fillId="5" borderId="4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11" fillId="8" borderId="51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8" fillId="5" borderId="47" xfId="0" applyFont="1" applyFill="1" applyBorder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9" fillId="5" borderId="47" xfId="0" applyFont="1" applyFill="1" applyBorder="1" applyAlignment="1">
      <alignment horizontal="center"/>
    </xf>
    <xf numFmtId="0" fontId="19" fillId="5" borderId="48" xfId="0" applyFont="1" applyFill="1" applyBorder="1" applyAlignment="1">
      <alignment horizontal="center"/>
    </xf>
    <xf numFmtId="0" fontId="19" fillId="5" borderId="49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24" fillId="12" borderId="21" xfId="0" applyNumberFormat="1" applyFont="1" applyFill="1" applyBorder="1" applyAlignment="1">
      <alignment horizontal="center" vertical="center"/>
    </xf>
    <xf numFmtId="0" fontId="24" fillId="12" borderId="8" xfId="0" applyNumberFormat="1" applyFont="1" applyFill="1" applyBorder="1" applyAlignment="1">
      <alignment horizontal="center" vertical="center"/>
    </xf>
    <xf numFmtId="0" fontId="24" fillId="12" borderId="24" xfId="0" applyNumberFormat="1" applyFont="1" applyFill="1" applyBorder="1" applyAlignment="1">
      <alignment horizontal="center" vertical="center"/>
    </xf>
    <xf numFmtId="0" fontId="24" fillId="12" borderId="1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4" fillId="5" borderId="20" xfId="0" applyNumberFormat="1" applyFont="1" applyFill="1" applyBorder="1" applyAlignment="1">
      <alignment horizontal="center" vertical="center" wrapText="1"/>
    </xf>
    <xf numFmtId="0" fontId="24" fillId="5" borderId="62" xfId="0" applyNumberFormat="1" applyFont="1" applyFill="1" applyBorder="1" applyAlignment="1">
      <alignment horizontal="center" vertical="center" wrapText="1"/>
    </xf>
    <xf numFmtId="0" fontId="24" fillId="5" borderId="7" xfId="0" applyNumberFormat="1" applyFont="1" applyFill="1" applyBorder="1" applyAlignment="1">
      <alignment horizontal="center" vertical="center" wrapText="1"/>
    </xf>
    <xf numFmtId="0" fontId="24" fillId="5" borderId="0" xfId="0" applyNumberFormat="1" applyFont="1" applyFill="1" applyBorder="1" applyAlignment="1">
      <alignment horizontal="center" vertical="center" wrapText="1"/>
    </xf>
    <xf numFmtId="0" fontId="24" fillId="5" borderId="17" xfId="0" applyNumberFormat="1" applyFont="1" applyFill="1" applyBorder="1" applyAlignment="1">
      <alignment horizontal="center" vertical="center" wrapText="1"/>
    </xf>
    <xf numFmtId="0" fontId="24" fillId="5" borderId="58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24" fillId="12" borderId="19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24" fillId="12" borderId="38" xfId="0" applyNumberFormat="1" applyFont="1" applyFill="1" applyBorder="1" applyAlignment="1">
      <alignment horizontal="center" vertical="center"/>
    </xf>
    <xf numFmtId="0" fontId="24" fillId="12" borderId="13" xfId="0" applyNumberFormat="1" applyFont="1" applyFill="1" applyBorder="1" applyAlignment="1">
      <alignment horizontal="center" vertical="center"/>
    </xf>
    <xf numFmtId="0" fontId="24" fillId="12" borderId="41" xfId="0" applyNumberFormat="1" applyFont="1" applyFill="1" applyBorder="1" applyAlignment="1">
      <alignment horizontal="center" vertical="center"/>
    </xf>
    <xf numFmtId="0" fontId="24" fillId="12" borderId="3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4" fillId="5" borderId="15" xfId="0" applyNumberFormat="1" applyFont="1" applyFill="1" applyBorder="1" applyAlignment="1">
      <alignment horizontal="center" vertical="center" wrapText="1"/>
    </xf>
    <xf numFmtId="0" fontId="24" fillId="5" borderId="16" xfId="0" applyNumberFormat="1" applyFont="1" applyFill="1" applyBorder="1" applyAlignment="1">
      <alignment horizontal="center" vertical="center" wrapText="1"/>
    </xf>
    <xf numFmtId="0" fontId="24" fillId="5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24" fillId="5" borderId="63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64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4" fillId="5" borderId="14" xfId="0" applyNumberFormat="1" applyFont="1" applyFill="1" applyBorder="1" applyAlignment="1">
      <alignment horizontal="center" vertical="center" wrapText="1"/>
    </xf>
    <xf numFmtId="0" fontId="24" fillId="5" borderId="64" xfId="0" applyNumberFormat="1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4" fillId="5" borderId="14" xfId="0" applyNumberFormat="1" applyFont="1" applyFill="1" applyBorder="1" applyAlignment="1">
      <alignment horizontal="center" vertical="center"/>
    </xf>
    <xf numFmtId="0" fontId="24" fillId="5" borderId="64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4" fillId="5" borderId="25" xfId="0" applyNumberFormat="1" applyFont="1" applyFill="1" applyBorder="1" applyAlignment="1">
      <alignment horizontal="center" vertical="top"/>
    </xf>
    <xf numFmtId="0" fontId="24" fillId="5" borderId="26" xfId="0" applyNumberFormat="1" applyFont="1" applyFill="1" applyBorder="1" applyAlignment="1">
      <alignment horizontal="center" vertical="top"/>
    </xf>
    <xf numFmtId="0" fontId="24" fillId="5" borderId="12" xfId="0" applyNumberFormat="1" applyFont="1" applyFill="1" applyBorder="1" applyAlignment="1">
      <alignment horizontal="center" vertical="top"/>
    </xf>
    <xf numFmtId="0" fontId="24" fillId="5" borderId="31" xfId="0" applyNumberFormat="1" applyFont="1" applyFill="1" applyBorder="1" applyAlignment="1">
      <alignment horizontal="center" vertical="top"/>
    </xf>
    <xf numFmtId="0" fontId="24" fillId="5" borderId="27" xfId="0" applyNumberFormat="1" applyFont="1" applyFill="1" applyBorder="1" applyAlignment="1">
      <alignment horizontal="center" vertical="top"/>
    </xf>
    <xf numFmtId="0" fontId="24" fillId="5" borderId="28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4" fillId="5" borderId="20" xfId="0" applyNumberFormat="1" applyFont="1" applyFill="1" applyBorder="1" applyAlignment="1">
      <alignment horizontal="center" vertical="center"/>
    </xf>
    <xf numFmtId="0" fontId="24" fillId="5" borderId="17" xfId="0" applyNumberFormat="1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 applyProtection="1">
      <alignment horizontal="center" vertical="center" shrinkToFit="1"/>
      <protection locked="0"/>
    </xf>
    <xf numFmtId="0" fontId="39" fillId="4" borderId="1" xfId="0" applyFont="1" applyFill="1" applyBorder="1" applyAlignment="1" applyProtection="1">
      <alignment horizontal="center" vertical="center" shrinkToFit="1"/>
      <protection locked="0"/>
    </xf>
    <xf numFmtId="0" fontId="39" fillId="4" borderId="4" xfId="0" applyFont="1" applyFill="1" applyBorder="1" applyAlignment="1" applyProtection="1">
      <alignment horizontal="center" vertical="center" shrinkToFit="1"/>
      <protection locked="0"/>
    </xf>
    <xf numFmtId="0" fontId="39" fillId="4" borderId="5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0" borderId="57" xfId="0" applyBorder="1" applyAlignment="1">
      <alignment horizont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_soupisky 1. liga" xfId="4"/>
    <cellStyle name="normální_soupisky extraliga" xfId="5"/>
  </cellStyles>
  <dxfs count="10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3.jpeg"/><Relationship Id="rId1" Type="http://schemas.openxmlformats.org/officeDocument/2006/relationships/image" Target="../media/image13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143933</xdr:colOff>
      <xdr:row>15</xdr:row>
      <xdr:rowOff>27517</xdr:rowOff>
    </xdr:from>
    <xdr:to>
      <xdr:col>19</xdr:col>
      <xdr:colOff>77258</xdr:colOff>
      <xdr:row>18</xdr:row>
      <xdr:rowOff>122767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DC721AB-3561-4795-899F-63EA07B8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583" y="2599267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142875</xdr:colOff>
      <xdr:row>19</xdr:row>
      <xdr:rowOff>19050</xdr:rowOff>
    </xdr:from>
    <xdr:to>
      <xdr:col>23</xdr:col>
      <xdr:colOff>38100</xdr:colOff>
      <xdr:row>22</xdr:row>
      <xdr:rowOff>123825</xdr:rowOff>
    </xdr:to>
    <xdr:pic>
      <xdr:nvPicPr>
        <xdr:cNvPr id="3" name="Picture 3" descr="PCK">
          <a:extLst>
            <a:ext uri="{FF2B5EF4-FFF2-40B4-BE49-F238E27FC236}">
              <a16:creationId xmlns:a16="http://schemas.microsoft.com/office/drawing/2014/main" id="{AC7CE83F-14F3-45E7-A645-F3A3B667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276600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76200</xdr:rowOff>
    </xdr:from>
    <xdr:to>
      <xdr:col>7</xdr:col>
      <xdr:colOff>190500</xdr:colOff>
      <xdr:row>5</xdr:row>
      <xdr:rowOff>123825</xdr:rowOff>
    </xdr:to>
    <xdr:pic>
      <xdr:nvPicPr>
        <xdr:cNvPr id="4" name="Picture 7" descr="carreaulogo3">
          <a:extLst>
            <a:ext uri="{FF2B5EF4-FFF2-40B4-BE49-F238E27FC236}">
              <a16:creationId xmlns:a16="http://schemas.microsoft.com/office/drawing/2014/main" id="{3C4B1C73-271D-4162-B2B9-B97ED44B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09" b="4167"/>
        <a:stretch>
          <a:fillRect/>
        </a:stretch>
      </xdr:blipFill>
      <xdr:spPr bwMode="auto">
        <a:xfrm>
          <a:off x="1085850" y="762000"/>
          <a:ext cx="809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11</xdr:row>
      <xdr:rowOff>17990</xdr:rowOff>
    </xdr:from>
    <xdr:to>
      <xdr:col>15</xdr:col>
      <xdr:colOff>114300</xdr:colOff>
      <xdr:row>14</xdr:row>
      <xdr:rowOff>151340</xdr:rowOff>
    </xdr:to>
    <xdr:pic>
      <xdr:nvPicPr>
        <xdr:cNvPr id="6" name="Picture 18" descr="valsovice">
          <a:extLst>
            <a:ext uri="{FF2B5EF4-FFF2-40B4-BE49-F238E27FC236}">
              <a16:creationId xmlns:a16="http://schemas.microsoft.com/office/drawing/2014/main" id="{24356E59-F6A7-4936-895B-9CC93358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90394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116417</xdr:colOff>
      <xdr:row>27</xdr:row>
      <xdr:rowOff>10583</xdr:rowOff>
    </xdr:from>
    <xdr:to>
      <xdr:col>31</xdr:col>
      <xdr:colOff>125942</xdr:colOff>
      <xdr:row>30</xdr:row>
      <xdr:rowOff>159808</xdr:rowOff>
    </xdr:to>
    <xdr:pic>
      <xdr:nvPicPr>
        <xdr:cNvPr id="8" name="obrázek 1" descr="logo">
          <a:extLst>
            <a:ext uri="{FF2B5EF4-FFF2-40B4-BE49-F238E27FC236}">
              <a16:creationId xmlns:a16="http://schemas.microsoft.com/office/drawing/2014/main" id="{A35B33C2-0E6F-487B-900B-021198B6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0" y="4582583"/>
          <a:ext cx="676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144992</xdr:colOff>
      <xdr:row>31</xdr:row>
      <xdr:rowOff>0</xdr:rowOff>
    </xdr:from>
    <xdr:to>
      <xdr:col>35</xdr:col>
      <xdr:colOff>87842</xdr:colOff>
      <xdr:row>34</xdr:row>
      <xdr:rowOff>149225</xdr:rowOff>
    </xdr:to>
    <xdr:pic>
      <xdr:nvPicPr>
        <xdr:cNvPr id="9" name="Obrázek 9">
          <a:extLst>
            <a:ext uri="{FF2B5EF4-FFF2-40B4-BE49-F238E27FC236}">
              <a16:creationId xmlns:a16="http://schemas.microsoft.com/office/drawing/2014/main" id="{16D834DC-9CF6-472C-B322-0A5A2D0A1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42" y="5314950"/>
          <a:ext cx="6000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194291</xdr:colOff>
      <xdr:row>7</xdr:row>
      <xdr:rowOff>31750</xdr:rowOff>
    </xdr:from>
    <xdr:to>
      <xdr:col>11</xdr:col>
      <xdr:colOff>39159</xdr:colOff>
      <xdr:row>10</xdr:row>
      <xdr:rowOff>135864</xdr:rowOff>
    </xdr:to>
    <xdr:pic>
      <xdr:nvPicPr>
        <xdr:cNvPr id="10" name="Obrázek 8">
          <a:extLst>
            <a:ext uri="{FF2B5EF4-FFF2-40B4-BE49-F238E27FC236}">
              <a16:creationId xmlns:a16="http://schemas.microsoft.com/office/drawing/2014/main" id="{E524F259-4D47-4FDE-BDE2-C6F26112D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624" y="1217083"/>
          <a:ext cx="511618" cy="612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169334</xdr:colOff>
      <xdr:row>23</xdr:row>
      <xdr:rowOff>18240</xdr:rowOff>
    </xdr:from>
    <xdr:to>
      <xdr:col>27</xdr:col>
      <xdr:colOff>115360</xdr:colOff>
      <xdr:row>26</xdr:row>
      <xdr:rowOff>132743</xdr:rowOff>
    </xdr:to>
    <xdr:pic>
      <xdr:nvPicPr>
        <xdr:cNvPr id="11" name="Picture 756" descr="stolin">
          <a:extLst>
            <a:ext uri="{FF2B5EF4-FFF2-40B4-BE49-F238E27FC236}">
              <a16:creationId xmlns:a16="http://schemas.microsoft.com/office/drawing/2014/main" id="{AE27936E-73F6-4E71-9C06-03CA0CEB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667" y="3912907"/>
          <a:ext cx="612776" cy="622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15</xdr:row>
      <xdr:rowOff>171450</xdr:rowOff>
    </xdr:from>
    <xdr:to>
      <xdr:col>20</xdr:col>
      <xdr:colOff>0</xdr:colOff>
      <xdr:row>19</xdr:row>
      <xdr:rowOff>19050</xdr:rowOff>
    </xdr:to>
    <xdr:pic>
      <xdr:nvPicPr>
        <xdr:cNvPr id="4" name="Picture 4" descr="50000000">
          <a:extLst>
            <a:ext uri="{FF2B5EF4-FFF2-40B4-BE49-F238E27FC236}">
              <a16:creationId xmlns:a16="http://schemas.microsoft.com/office/drawing/2014/main" id="{AC6EF40E-84D3-4E06-BB01-B78A7186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69" r="28252"/>
        <a:stretch>
          <a:fillRect/>
        </a:stretch>
      </xdr:blipFill>
      <xdr:spPr bwMode="auto">
        <a:xfrm>
          <a:off x="3638550" y="2990850"/>
          <a:ext cx="962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19049</xdr:colOff>
      <xdr:row>18</xdr:row>
      <xdr:rowOff>142874</xdr:rowOff>
    </xdr:from>
    <xdr:to>
      <xdr:col>23</xdr:col>
      <xdr:colOff>209549</xdr:colOff>
      <xdr:row>35</xdr:row>
      <xdr:rowOff>38099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84AF7B5-C8AA-4BD1-A3AD-29C66F8D0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3533774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</xdr:row>
      <xdr:rowOff>38100</xdr:rowOff>
    </xdr:from>
    <xdr:to>
      <xdr:col>7</xdr:col>
      <xdr:colOff>133350</xdr:colOff>
      <xdr:row>6</xdr:row>
      <xdr:rowOff>117475</xdr:rowOff>
    </xdr:to>
    <xdr:pic>
      <xdr:nvPicPr>
        <xdr:cNvPr id="7" name="Picture 391" descr="cdp_logo">
          <a:extLst>
            <a:ext uri="{FF2B5EF4-FFF2-40B4-BE49-F238E27FC236}">
              <a16:creationId xmlns:a16="http://schemas.microsoft.com/office/drawing/2014/main" id="{4893BDE1-35A9-4534-96EB-23C333C2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666750" cy="65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7</xdr:row>
      <xdr:rowOff>47625</xdr:rowOff>
    </xdr:from>
    <xdr:to>
      <xdr:col>11</xdr:col>
      <xdr:colOff>95250</xdr:colOff>
      <xdr:row>10</xdr:row>
      <xdr:rowOff>180975</xdr:rowOff>
    </xdr:to>
    <xdr:pic>
      <xdr:nvPicPr>
        <xdr:cNvPr id="8" name="Obrázek 10">
          <a:extLst>
            <a:ext uri="{FF2B5EF4-FFF2-40B4-BE49-F238E27FC236}">
              <a16:creationId xmlns:a16="http://schemas.microsoft.com/office/drawing/2014/main" id="{33EFBF6B-CBB2-4FDF-9843-3BF02AF10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343025"/>
          <a:ext cx="609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95250</xdr:rowOff>
    </xdr:from>
    <xdr:to>
      <xdr:col>7</xdr:col>
      <xdr:colOff>209550</xdr:colOff>
      <xdr:row>6</xdr:row>
      <xdr:rowOff>104775</xdr:rowOff>
    </xdr:to>
    <xdr:pic>
      <xdr:nvPicPr>
        <xdr:cNvPr id="3" name="Picture 13" descr="Bez názvu">
          <a:extLst>
            <a:ext uri="{FF2B5EF4-FFF2-40B4-BE49-F238E27FC236}">
              <a16:creationId xmlns:a16="http://schemas.microsoft.com/office/drawing/2014/main" id="{38CBAD6A-021F-4E4B-BB79-954CFE4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28650"/>
          <a:ext cx="838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8</xdr:row>
      <xdr:rowOff>95250</xdr:rowOff>
    </xdr:from>
    <xdr:to>
      <xdr:col>11</xdr:col>
      <xdr:colOff>200025</xdr:colOff>
      <xdr:row>9</xdr:row>
      <xdr:rowOff>121709</xdr:rowOff>
    </xdr:to>
    <xdr:pic>
      <xdr:nvPicPr>
        <xdr:cNvPr id="4" name="Picture 7" descr="carreaulogo3">
          <a:extLst>
            <a:ext uri="{FF2B5EF4-FFF2-40B4-BE49-F238E27FC236}">
              <a16:creationId xmlns:a16="http://schemas.microsoft.com/office/drawing/2014/main" id="{E2D90E9C-2BF1-4CAA-BC41-D6781262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09" b="4167"/>
        <a:stretch>
          <a:fillRect/>
        </a:stretch>
      </xdr:blipFill>
      <xdr:spPr bwMode="auto">
        <a:xfrm>
          <a:off x="2009775" y="1581150"/>
          <a:ext cx="819150" cy="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200025</xdr:colOff>
      <xdr:row>15</xdr:row>
      <xdr:rowOff>19050</xdr:rowOff>
    </xdr:from>
    <xdr:to>
      <xdr:col>19</xdr:col>
      <xdr:colOff>57150</xdr:colOff>
      <xdr:row>18</xdr:row>
      <xdr:rowOff>140348</xdr:rowOff>
    </xdr:to>
    <xdr:pic>
      <xdr:nvPicPr>
        <xdr:cNvPr id="6" name="Picture 2" descr="prase_leve">
          <a:extLst>
            <a:ext uri="{FF2B5EF4-FFF2-40B4-BE49-F238E27FC236}">
              <a16:creationId xmlns:a16="http://schemas.microsoft.com/office/drawing/2014/main" id="{89DF503F-75F9-402F-9BED-CAFD2930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838450"/>
          <a:ext cx="514350" cy="692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11</xdr:row>
      <xdr:rowOff>28053</xdr:rowOff>
    </xdr:from>
    <xdr:to>
      <xdr:col>15</xdr:col>
      <xdr:colOff>53975</xdr:colOff>
      <xdr:row>14</xdr:row>
      <xdr:rowOff>155575</xdr:rowOff>
    </xdr:to>
    <xdr:pic>
      <xdr:nvPicPr>
        <xdr:cNvPr id="7" name="Picture 10" descr="pop_zn_41">
          <a:extLst>
            <a:ext uri="{FF2B5EF4-FFF2-40B4-BE49-F238E27FC236}">
              <a16:creationId xmlns:a16="http://schemas.microsoft.com/office/drawing/2014/main" id="{742121DD-3D84-49BB-B9E0-26972AB8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85453"/>
          <a:ext cx="520700" cy="69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115788</xdr:colOff>
      <xdr:row>19</xdr:row>
      <xdr:rowOff>19050</xdr:rowOff>
    </xdr:from>
    <xdr:to>
      <xdr:col>23</xdr:col>
      <xdr:colOff>165101</xdr:colOff>
      <xdr:row>22</xdr:row>
      <xdr:rowOff>165303</xdr:rowOff>
    </xdr:to>
    <xdr:pic>
      <xdr:nvPicPr>
        <xdr:cNvPr id="8" name="Picture 756" descr="stolin">
          <a:extLst>
            <a:ext uri="{FF2B5EF4-FFF2-40B4-BE49-F238E27FC236}">
              <a16:creationId xmlns:a16="http://schemas.microsoft.com/office/drawing/2014/main" id="{FB6D088D-FB80-42BC-AA10-52247715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363" y="3600450"/>
          <a:ext cx="706538" cy="717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2"/>
  <sheetViews>
    <sheetView showGridLines="0" zoomScale="70" zoomScaleNormal="70" workbookViewId="0"/>
  </sheetViews>
  <sheetFormatPr defaultRowHeight="12.75" x14ac:dyDescent="0.2"/>
  <cols>
    <col min="1" max="1" width="2.5703125" customWidth="1"/>
    <col min="2" max="2" width="9.7109375" style="13" customWidth="1"/>
    <col min="3" max="3" width="41.85546875" customWidth="1"/>
    <col min="4" max="4" width="9.7109375" style="13" customWidth="1"/>
    <col min="5" max="5" width="39.7109375" bestFit="1" customWidth="1"/>
    <col min="6" max="6" width="9.7109375" style="13" customWidth="1"/>
    <col min="7" max="7" width="41.5703125" bestFit="1" customWidth="1"/>
  </cols>
  <sheetData>
    <row r="1" spans="2:7" ht="13.5" thickBot="1" x14ac:dyDescent="0.25"/>
    <row r="2" spans="2:7" s="25" customFormat="1" ht="34.5" thickBot="1" x14ac:dyDescent="0.55000000000000004">
      <c r="B2" s="306" t="s">
        <v>474</v>
      </c>
      <c r="C2" s="307"/>
      <c r="D2" s="307"/>
      <c r="E2" s="307"/>
      <c r="F2" s="307"/>
      <c r="G2" s="307"/>
    </row>
    <row r="3" spans="2:7" ht="5.25" customHeight="1" thickBot="1" x14ac:dyDescent="0.45">
      <c r="B3" s="26"/>
      <c r="C3" s="27"/>
      <c r="D3" s="28"/>
      <c r="E3" s="27"/>
      <c r="F3" s="29"/>
      <c r="G3" s="27"/>
    </row>
    <row r="4" spans="2:7" ht="26.25" x14ac:dyDescent="0.4">
      <c r="B4" s="135" t="s">
        <v>19</v>
      </c>
      <c r="C4" s="143" t="s">
        <v>3</v>
      </c>
      <c r="D4" s="30" t="s">
        <v>19</v>
      </c>
      <c r="E4" s="30" t="s">
        <v>322</v>
      </c>
      <c r="F4" s="30" t="s">
        <v>19</v>
      </c>
      <c r="G4" s="30" t="s">
        <v>323</v>
      </c>
    </row>
    <row r="5" spans="2:7" ht="26.25" x14ac:dyDescent="0.4">
      <c r="B5" s="136">
        <v>1</v>
      </c>
      <c r="C5" s="137" t="s">
        <v>475</v>
      </c>
      <c r="D5" s="139">
        <v>1</v>
      </c>
      <c r="E5" s="140" t="s">
        <v>536</v>
      </c>
      <c r="F5" s="139">
        <v>1</v>
      </c>
      <c r="G5" s="140" t="s">
        <v>325</v>
      </c>
    </row>
    <row r="6" spans="2:7" ht="26.25" x14ac:dyDescent="0.4">
      <c r="B6" s="136">
        <v>2</v>
      </c>
      <c r="C6" s="137" t="s">
        <v>253</v>
      </c>
      <c r="D6" s="139">
        <v>2</v>
      </c>
      <c r="E6" s="140" t="s">
        <v>255</v>
      </c>
      <c r="F6" s="139">
        <v>2</v>
      </c>
      <c r="G6" s="140" t="s">
        <v>256</v>
      </c>
    </row>
    <row r="7" spans="2:7" ht="26.25" x14ac:dyDescent="0.4">
      <c r="B7" s="136">
        <v>3</v>
      </c>
      <c r="C7" s="137" t="s">
        <v>1</v>
      </c>
      <c r="D7" s="139">
        <v>3</v>
      </c>
      <c r="E7" s="140" t="s">
        <v>324</v>
      </c>
      <c r="F7" s="139">
        <v>3</v>
      </c>
      <c r="G7" s="140" t="s">
        <v>0</v>
      </c>
    </row>
    <row r="8" spans="2:7" ht="26.25" x14ac:dyDescent="0.4">
      <c r="B8" s="136">
        <v>4</v>
      </c>
      <c r="C8" s="140" t="s">
        <v>215</v>
      </c>
      <c r="D8" s="139">
        <v>4</v>
      </c>
      <c r="E8" s="140" t="s">
        <v>59</v>
      </c>
      <c r="F8" s="139">
        <v>4</v>
      </c>
      <c r="G8" s="137" t="s">
        <v>2</v>
      </c>
    </row>
    <row r="9" spans="2:7" ht="26.25" x14ac:dyDescent="0.4">
      <c r="B9" s="136">
        <v>5</v>
      </c>
      <c r="C9" s="137" t="s">
        <v>276</v>
      </c>
      <c r="D9" s="139">
        <v>5</v>
      </c>
      <c r="E9" s="140" t="s">
        <v>476</v>
      </c>
      <c r="F9" s="139">
        <v>5</v>
      </c>
      <c r="G9" s="140" t="s">
        <v>214</v>
      </c>
    </row>
    <row r="10" spans="2:7" ht="26.25" x14ac:dyDescent="0.4">
      <c r="B10" s="136">
        <v>6</v>
      </c>
      <c r="C10" s="137" t="s">
        <v>216</v>
      </c>
      <c r="D10" s="139"/>
      <c r="E10" s="140"/>
      <c r="F10" s="139"/>
      <c r="G10" s="137"/>
    </row>
    <row r="11" spans="2:7" ht="26.25" x14ac:dyDescent="0.4">
      <c r="B11" s="136">
        <v>7</v>
      </c>
      <c r="C11" s="140" t="s">
        <v>254</v>
      </c>
      <c r="D11" s="139"/>
      <c r="E11" s="137"/>
      <c r="F11" s="139"/>
      <c r="G11" s="140"/>
    </row>
    <row r="12" spans="2:7" ht="27" thickBot="1" x14ac:dyDescent="0.45">
      <c r="B12" s="138">
        <v>8</v>
      </c>
      <c r="C12" s="142" t="s">
        <v>217</v>
      </c>
      <c r="D12" s="141"/>
      <c r="E12" s="142"/>
      <c r="F12" s="141"/>
      <c r="G12" s="142"/>
    </row>
  </sheetData>
  <mergeCells count="1">
    <mergeCell ref="B2:G2"/>
  </mergeCells>
  <phoneticPr fontId="1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P27"/>
  <sheetViews>
    <sheetView showGridLines="0" workbookViewId="0"/>
  </sheetViews>
  <sheetFormatPr defaultRowHeight="12.75" x14ac:dyDescent="0.2"/>
  <cols>
    <col min="1" max="1" width="2" customWidth="1"/>
    <col min="2" max="2" width="5.7109375" customWidth="1"/>
    <col min="3" max="4" width="15.7109375" customWidth="1"/>
    <col min="6" max="13" width="6.7109375" customWidth="1"/>
  </cols>
  <sheetData>
    <row r="1" spans="2:16" ht="6.75" customHeight="1" thickBot="1" x14ac:dyDescent="0.25"/>
    <row r="2" spans="2:16" ht="18" customHeight="1" thickBot="1" x14ac:dyDescent="0.25">
      <c r="B2" s="489" t="s">
        <v>48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1"/>
    </row>
    <row r="3" spans="2:16" ht="18" customHeight="1" thickBot="1" x14ac:dyDescent="0.25">
      <c r="B3" s="467" t="s">
        <v>5</v>
      </c>
      <c r="C3" s="492"/>
      <c r="D3" s="467"/>
      <c r="E3" s="471"/>
      <c r="F3" s="467" t="s">
        <v>49</v>
      </c>
      <c r="G3" s="492"/>
      <c r="H3" s="467"/>
      <c r="I3" s="471"/>
      <c r="J3" s="467" t="s">
        <v>50</v>
      </c>
      <c r="K3" s="492"/>
      <c r="L3" s="467"/>
      <c r="M3" s="471"/>
      <c r="N3" s="480" t="s">
        <v>55</v>
      </c>
      <c r="O3" s="481"/>
      <c r="P3" s="482"/>
    </row>
    <row r="4" spans="2:16" ht="18" customHeight="1" thickBot="1" x14ac:dyDescent="0.25">
      <c r="B4" s="467" t="s">
        <v>23</v>
      </c>
      <c r="C4" s="471"/>
      <c r="D4" s="467"/>
      <c r="E4" s="471"/>
      <c r="F4" s="467" t="s">
        <v>4</v>
      </c>
      <c r="G4" s="471"/>
      <c r="H4" s="467" t="s">
        <v>6</v>
      </c>
      <c r="I4" s="471"/>
      <c r="J4" s="467" t="s">
        <v>7</v>
      </c>
      <c r="K4" s="471"/>
      <c r="L4" s="38"/>
      <c r="M4" s="31"/>
      <c r="N4" s="483"/>
      <c r="O4" s="484"/>
      <c r="P4" s="485"/>
    </row>
    <row r="5" spans="2:16" ht="18" customHeight="1" x14ac:dyDescent="0.2">
      <c r="B5" s="62" t="s">
        <v>14</v>
      </c>
      <c r="C5" s="63" t="s">
        <v>20</v>
      </c>
      <c r="D5" s="63" t="s">
        <v>21</v>
      </c>
      <c r="E5" s="64" t="s">
        <v>22</v>
      </c>
      <c r="F5" s="62" t="s">
        <v>28</v>
      </c>
      <c r="G5" s="65" t="s">
        <v>29</v>
      </c>
      <c r="H5" s="62" t="s">
        <v>30</v>
      </c>
      <c r="I5" s="64" t="s">
        <v>31</v>
      </c>
      <c r="J5" s="66" t="s">
        <v>29</v>
      </c>
      <c r="K5" s="64" t="s">
        <v>31</v>
      </c>
      <c r="L5" s="60"/>
      <c r="M5" s="15"/>
      <c r="N5" s="483"/>
      <c r="O5" s="484"/>
      <c r="P5" s="485"/>
    </row>
    <row r="6" spans="2:16" ht="18" customHeight="1" x14ac:dyDescent="0.2">
      <c r="B6" s="40"/>
      <c r="C6" s="21"/>
      <c r="D6" s="21"/>
      <c r="E6" s="35"/>
      <c r="F6" s="40"/>
      <c r="G6" s="58"/>
      <c r="H6" s="40"/>
      <c r="I6" s="35"/>
      <c r="J6" s="54"/>
      <c r="K6" s="35"/>
      <c r="L6" s="60"/>
      <c r="M6" s="61" t="s">
        <v>42</v>
      </c>
      <c r="N6" s="483"/>
      <c r="O6" s="484"/>
      <c r="P6" s="485"/>
    </row>
    <row r="7" spans="2:16" ht="18" customHeight="1" x14ac:dyDescent="0.2">
      <c r="B7" s="40"/>
      <c r="C7" s="21"/>
      <c r="D7" s="21"/>
      <c r="E7" s="35"/>
      <c r="F7" s="40"/>
      <c r="G7" s="58"/>
      <c r="H7" s="40"/>
      <c r="I7" s="35"/>
      <c r="J7" s="54"/>
      <c r="K7" s="35"/>
      <c r="L7" s="60"/>
      <c r="M7" s="61" t="s">
        <v>41</v>
      </c>
      <c r="N7" s="483"/>
      <c r="O7" s="484"/>
      <c r="P7" s="485"/>
    </row>
    <row r="8" spans="2:16" ht="18" customHeight="1" x14ac:dyDescent="0.2">
      <c r="B8" s="40"/>
      <c r="C8" s="21"/>
      <c r="D8" s="21"/>
      <c r="E8" s="35"/>
      <c r="F8" s="40"/>
      <c r="G8" s="58"/>
      <c r="H8" s="40"/>
      <c r="I8" s="35"/>
      <c r="J8" s="54"/>
      <c r="K8" s="35"/>
      <c r="L8" s="60"/>
      <c r="M8" s="61" t="s">
        <v>36</v>
      </c>
      <c r="N8" s="483"/>
      <c r="O8" s="484"/>
      <c r="P8" s="485"/>
    </row>
    <row r="9" spans="2:16" ht="18" customHeight="1" x14ac:dyDescent="0.2">
      <c r="B9" s="40"/>
      <c r="C9" s="21"/>
      <c r="D9" s="21"/>
      <c r="E9" s="35"/>
      <c r="F9" s="40"/>
      <c r="G9" s="58"/>
      <c r="H9" s="40"/>
      <c r="I9" s="35"/>
      <c r="J9" s="54"/>
      <c r="K9" s="35"/>
      <c r="L9" s="60" t="s">
        <v>36</v>
      </c>
      <c r="M9" s="61" t="s">
        <v>38</v>
      </c>
      <c r="N9" s="483"/>
      <c r="O9" s="484"/>
      <c r="P9" s="485"/>
    </row>
    <row r="10" spans="2:16" ht="18" customHeight="1" thickBot="1" x14ac:dyDescent="0.25">
      <c r="B10" s="40"/>
      <c r="C10" s="21"/>
      <c r="D10" s="21"/>
      <c r="E10" s="35"/>
      <c r="F10" s="40"/>
      <c r="G10" s="58"/>
      <c r="H10" s="40"/>
      <c r="I10" s="35"/>
      <c r="J10" s="54"/>
      <c r="K10" s="35"/>
      <c r="L10" s="60" t="s">
        <v>35</v>
      </c>
      <c r="M10" s="61" t="s">
        <v>32</v>
      </c>
      <c r="N10" s="486"/>
      <c r="O10" s="487"/>
      <c r="P10" s="488"/>
    </row>
    <row r="11" spans="2:16" ht="18" customHeight="1" thickBot="1" x14ac:dyDescent="0.25">
      <c r="B11" s="40"/>
      <c r="C11" s="21"/>
      <c r="D11" s="21"/>
      <c r="E11" s="35"/>
      <c r="F11" s="40"/>
      <c r="G11" s="58"/>
      <c r="H11" s="40"/>
      <c r="I11" s="35"/>
      <c r="J11" s="54"/>
      <c r="K11" s="35"/>
      <c r="L11" s="60" t="s">
        <v>34</v>
      </c>
      <c r="M11" s="61" t="s">
        <v>40</v>
      </c>
      <c r="N11" s="480" t="s">
        <v>56</v>
      </c>
      <c r="O11" s="481"/>
      <c r="P11" s="482"/>
    </row>
    <row r="12" spans="2:16" ht="18" customHeight="1" x14ac:dyDescent="0.2">
      <c r="B12" s="40"/>
      <c r="C12" s="21"/>
      <c r="D12" s="21"/>
      <c r="E12" s="35"/>
      <c r="F12" s="40"/>
      <c r="G12" s="58"/>
      <c r="H12" s="40"/>
      <c r="I12" s="35"/>
      <c r="J12" s="54"/>
      <c r="K12" s="35"/>
      <c r="L12" s="60" t="s">
        <v>33</v>
      </c>
      <c r="M12" s="61" t="s">
        <v>32</v>
      </c>
      <c r="N12" s="483"/>
      <c r="O12" s="484"/>
      <c r="P12" s="485"/>
    </row>
    <row r="13" spans="2:16" ht="18" customHeight="1" thickBot="1" x14ac:dyDescent="0.25">
      <c r="B13" s="40"/>
      <c r="C13" s="21"/>
      <c r="D13" s="21"/>
      <c r="E13" s="35"/>
      <c r="F13" s="37"/>
      <c r="G13" s="42"/>
      <c r="H13" s="37"/>
      <c r="I13" s="53"/>
      <c r="J13" s="41"/>
      <c r="K13" s="53"/>
      <c r="L13" s="60" t="s">
        <v>32</v>
      </c>
      <c r="M13" s="61" t="s">
        <v>35</v>
      </c>
      <c r="N13" s="483"/>
      <c r="O13" s="484"/>
      <c r="P13" s="485"/>
    </row>
    <row r="14" spans="2:16" ht="18" customHeight="1" x14ac:dyDescent="0.2">
      <c r="B14" s="472" t="s">
        <v>24</v>
      </c>
      <c r="C14" s="469"/>
      <c r="D14" s="469" t="s">
        <v>25</v>
      </c>
      <c r="E14" s="470"/>
      <c r="F14" s="45"/>
      <c r="G14" s="49"/>
      <c r="H14" s="45"/>
      <c r="I14" s="46"/>
      <c r="J14" s="55"/>
      <c r="K14" s="49"/>
      <c r="L14" s="45"/>
      <c r="M14" s="46"/>
      <c r="N14" s="483"/>
      <c r="O14" s="484"/>
      <c r="P14" s="485"/>
    </row>
    <row r="15" spans="2:16" ht="18" customHeight="1" thickBot="1" x14ac:dyDescent="0.25">
      <c r="B15" s="477"/>
      <c r="C15" s="478"/>
      <c r="D15" s="478"/>
      <c r="E15" s="479"/>
      <c r="F15" s="51" t="s">
        <v>54</v>
      </c>
      <c r="G15" s="59" t="s">
        <v>54</v>
      </c>
      <c r="H15" s="51" t="s">
        <v>54</v>
      </c>
      <c r="I15" s="52" t="s">
        <v>54</v>
      </c>
      <c r="J15" s="56" t="s">
        <v>54</v>
      </c>
      <c r="K15" s="52" t="s">
        <v>54</v>
      </c>
      <c r="L15" s="51" t="s">
        <v>54</v>
      </c>
      <c r="M15" s="52" t="s">
        <v>54</v>
      </c>
      <c r="N15" s="483"/>
      <c r="O15" s="484"/>
      <c r="P15" s="485"/>
    </row>
    <row r="16" spans="2:16" ht="18" customHeight="1" thickBot="1" x14ac:dyDescent="0.25">
      <c r="B16" s="467" t="s">
        <v>26</v>
      </c>
      <c r="C16" s="471"/>
      <c r="D16" s="467"/>
      <c r="E16" s="471"/>
      <c r="F16" s="47"/>
      <c r="G16" s="50"/>
      <c r="H16" s="47"/>
      <c r="I16" s="48"/>
      <c r="J16" s="57"/>
      <c r="K16" s="50"/>
      <c r="L16" s="47"/>
      <c r="M16" s="48"/>
      <c r="N16" s="483"/>
      <c r="O16" s="484"/>
      <c r="P16" s="485"/>
    </row>
    <row r="17" spans="2:16" ht="18" customHeight="1" x14ac:dyDescent="0.2">
      <c r="B17" s="62"/>
      <c r="C17" s="63"/>
      <c r="D17" s="63"/>
      <c r="E17" s="64"/>
      <c r="F17" s="43"/>
      <c r="G17" s="36"/>
      <c r="H17" s="43"/>
      <c r="I17" s="44"/>
      <c r="J17" s="39"/>
      <c r="K17" s="44"/>
      <c r="L17" s="60" t="s">
        <v>37</v>
      </c>
      <c r="M17" s="61" t="s">
        <v>43</v>
      </c>
      <c r="N17" s="483"/>
      <c r="O17" s="484"/>
      <c r="P17" s="485"/>
    </row>
    <row r="18" spans="2:16" ht="18" customHeight="1" thickBot="1" x14ac:dyDescent="0.25">
      <c r="B18" s="40"/>
      <c r="C18" s="21"/>
      <c r="D18" s="21"/>
      <c r="E18" s="35"/>
      <c r="F18" s="40"/>
      <c r="G18" s="58"/>
      <c r="H18" s="40"/>
      <c r="I18" s="35"/>
      <c r="J18" s="54"/>
      <c r="K18" s="35"/>
      <c r="L18" s="60" t="s">
        <v>32</v>
      </c>
      <c r="M18" s="61" t="s">
        <v>44</v>
      </c>
      <c r="N18" s="486"/>
      <c r="O18" s="487"/>
      <c r="P18" s="488"/>
    </row>
    <row r="19" spans="2:16" ht="18" customHeight="1" thickBot="1" x14ac:dyDescent="0.25">
      <c r="B19" s="40"/>
      <c r="C19" s="21"/>
      <c r="D19" s="21"/>
      <c r="E19" s="35"/>
      <c r="F19" s="40"/>
      <c r="G19" s="58"/>
      <c r="H19" s="40"/>
      <c r="I19" s="35"/>
      <c r="J19" s="54"/>
      <c r="K19" s="35"/>
      <c r="L19" s="60" t="s">
        <v>38</v>
      </c>
      <c r="M19" s="61" t="s">
        <v>35</v>
      </c>
      <c r="N19" s="480" t="s">
        <v>57</v>
      </c>
      <c r="O19" s="481"/>
      <c r="P19" s="482"/>
    </row>
    <row r="20" spans="2:16" ht="18" customHeight="1" x14ac:dyDescent="0.2">
      <c r="B20" s="40"/>
      <c r="C20" s="21"/>
      <c r="D20" s="21"/>
      <c r="E20" s="35"/>
      <c r="F20" s="40"/>
      <c r="G20" s="58"/>
      <c r="H20" s="40"/>
      <c r="I20" s="35"/>
      <c r="J20" s="54"/>
      <c r="K20" s="35"/>
      <c r="L20" s="60" t="s">
        <v>35</v>
      </c>
      <c r="M20" s="61" t="s">
        <v>45</v>
      </c>
      <c r="N20" s="483"/>
      <c r="O20" s="484"/>
      <c r="P20" s="485"/>
    </row>
    <row r="21" spans="2:16" ht="18" customHeight="1" x14ac:dyDescent="0.2">
      <c r="B21" s="40"/>
      <c r="C21" s="21"/>
      <c r="D21" s="21"/>
      <c r="E21" s="35"/>
      <c r="F21" s="40"/>
      <c r="G21" s="58"/>
      <c r="H21" s="40"/>
      <c r="I21" s="35"/>
      <c r="J21" s="54"/>
      <c r="K21" s="35"/>
      <c r="L21" s="60" t="s">
        <v>32</v>
      </c>
      <c r="M21" s="61" t="s">
        <v>46</v>
      </c>
      <c r="N21" s="483"/>
      <c r="O21" s="484"/>
      <c r="P21" s="485"/>
    </row>
    <row r="22" spans="2:16" ht="18" customHeight="1" x14ac:dyDescent="0.2">
      <c r="B22" s="40"/>
      <c r="C22" s="21"/>
      <c r="D22" s="21"/>
      <c r="E22" s="35"/>
      <c r="F22" s="40"/>
      <c r="G22" s="58"/>
      <c r="H22" s="40"/>
      <c r="I22" s="35"/>
      <c r="J22" s="54"/>
      <c r="K22" s="35"/>
      <c r="L22" s="60" t="s">
        <v>39</v>
      </c>
      <c r="M22" s="61" t="s">
        <v>47</v>
      </c>
      <c r="N22" s="483"/>
      <c r="O22" s="484"/>
      <c r="P22" s="485"/>
    </row>
    <row r="23" spans="2:16" ht="18" customHeight="1" x14ac:dyDescent="0.2">
      <c r="B23" s="40"/>
      <c r="C23" s="21"/>
      <c r="D23" s="21"/>
      <c r="E23" s="35"/>
      <c r="F23" s="40"/>
      <c r="G23" s="58"/>
      <c r="H23" s="40"/>
      <c r="I23" s="35"/>
      <c r="J23" s="54"/>
      <c r="K23" s="35"/>
      <c r="L23" s="14"/>
      <c r="M23" s="32"/>
      <c r="N23" s="483"/>
      <c r="O23" s="484"/>
      <c r="P23" s="485"/>
    </row>
    <row r="24" spans="2:16" ht="18" customHeight="1" x14ac:dyDescent="0.2">
      <c r="B24" s="40"/>
      <c r="C24" s="21"/>
      <c r="D24" s="21"/>
      <c r="E24" s="35"/>
      <c r="F24" s="40"/>
      <c r="G24" s="58"/>
      <c r="H24" s="40"/>
      <c r="I24" s="35"/>
      <c r="J24" s="54"/>
      <c r="K24" s="35"/>
      <c r="L24" s="14"/>
      <c r="M24" s="32"/>
      <c r="N24" s="483"/>
      <c r="O24" s="484"/>
      <c r="P24" s="485"/>
    </row>
    <row r="25" spans="2:16" ht="18" customHeight="1" x14ac:dyDescent="0.2">
      <c r="B25" s="472" t="s">
        <v>27</v>
      </c>
      <c r="C25" s="469"/>
      <c r="D25" s="469" t="s">
        <v>25</v>
      </c>
      <c r="E25" s="470"/>
      <c r="F25" s="40"/>
      <c r="G25" s="58"/>
      <c r="H25" s="40"/>
      <c r="I25" s="35"/>
      <c r="J25" s="54"/>
      <c r="K25" s="35"/>
      <c r="L25" s="14"/>
      <c r="M25" s="32"/>
      <c r="N25" s="483"/>
      <c r="O25" s="484"/>
      <c r="P25" s="485"/>
    </row>
    <row r="26" spans="2:16" ht="18" customHeight="1" thickBot="1" x14ac:dyDescent="0.25">
      <c r="B26" s="473"/>
      <c r="C26" s="474"/>
      <c r="D26" s="475"/>
      <c r="E26" s="476"/>
      <c r="F26" s="37"/>
      <c r="G26" s="42"/>
      <c r="H26" s="37"/>
      <c r="I26" s="53"/>
      <c r="J26" s="41"/>
      <c r="K26" s="53"/>
      <c r="L26" s="33"/>
      <c r="M26" s="34"/>
      <c r="N26" s="483"/>
      <c r="O26" s="484"/>
      <c r="P26" s="485"/>
    </row>
    <row r="27" spans="2:16" ht="18" customHeight="1" thickBot="1" x14ac:dyDescent="0.25">
      <c r="B27" s="467" t="s">
        <v>51</v>
      </c>
      <c r="C27" s="468"/>
      <c r="D27" s="468"/>
      <c r="E27" s="471"/>
      <c r="F27" s="467" t="s">
        <v>52</v>
      </c>
      <c r="G27" s="468"/>
      <c r="H27" s="468"/>
      <c r="I27" s="471"/>
      <c r="J27" s="467" t="s">
        <v>53</v>
      </c>
      <c r="K27" s="468"/>
      <c r="L27" s="468"/>
      <c r="M27" s="471"/>
      <c r="N27" s="486"/>
      <c r="O27" s="487"/>
      <c r="P27" s="488"/>
    </row>
  </sheetData>
  <mergeCells count="34">
    <mergeCell ref="B2:P2"/>
    <mergeCell ref="N3:P3"/>
    <mergeCell ref="H4:I4"/>
    <mergeCell ref="J4:K4"/>
    <mergeCell ref="F3:G3"/>
    <mergeCell ref="N4:P10"/>
    <mergeCell ref="D4:E4"/>
    <mergeCell ref="H3:I3"/>
    <mergeCell ref="J3:K3"/>
    <mergeCell ref="L3:M3"/>
    <mergeCell ref="B3:C3"/>
    <mergeCell ref="D3:E3"/>
    <mergeCell ref="N11:P11"/>
    <mergeCell ref="N19:P19"/>
    <mergeCell ref="H27:I27"/>
    <mergeCell ref="N12:P18"/>
    <mergeCell ref="N20:P27"/>
    <mergeCell ref="L27:M27"/>
    <mergeCell ref="J27:K27"/>
    <mergeCell ref="F27:G27"/>
    <mergeCell ref="D25:E25"/>
    <mergeCell ref="F4:G4"/>
    <mergeCell ref="D14:E14"/>
    <mergeCell ref="B16:C16"/>
    <mergeCell ref="D16:E16"/>
    <mergeCell ref="B4:C4"/>
    <mergeCell ref="B25:C25"/>
    <mergeCell ref="B14:C14"/>
    <mergeCell ref="B27:C27"/>
    <mergeCell ref="B26:C26"/>
    <mergeCell ref="D26:E26"/>
    <mergeCell ref="D27:E27"/>
    <mergeCell ref="B15:C15"/>
    <mergeCell ref="D15:E15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B1:R123"/>
  <sheetViews>
    <sheetView showGridLines="0" topLeftCell="A29" zoomScale="85" zoomScaleNormal="85" workbookViewId="0"/>
  </sheetViews>
  <sheetFormatPr defaultRowHeight="12.75" x14ac:dyDescent="0.2"/>
  <cols>
    <col min="1" max="1" width="3.42578125" customWidth="1"/>
    <col min="2" max="2" width="11.28515625" style="13" customWidth="1"/>
    <col min="3" max="3" width="7.5703125" style="13" customWidth="1"/>
    <col min="4" max="4" width="15" customWidth="1"/>
    <col min="5" max="5" width="13.140625" customWidth="1"/>
    <col min="6" max="6" width="9.140625" style="13"/>
    <col min="8" max="8" width="11.28515625" style="13" customWidth="1"/>
    <col min="9" max="9" width="7.7109375" style="13" customWidth="1"/>
    <col min="10" max="10" width="16.42578125" bestFit="1" customWidth="1"/>
    <col min="11" max="11" width="13.140625" style="13" customWidth="1"/>
    <col min="12" max="12" width="10" customWidth="1"/>
    <col min="13" max="13" width="11.28515625" customWidth="1"/>
    <col min="14" max="14" width="11.42578125" style="13" customWidth="1"/>
    <col min="15" max="15" width="7.5703125" customWidth="1"/>
    <col min="16" max="16" width="15" style="13" customWidth="1"/>
    <col min="17" max="17" width="13.140625" customWidth="1"/>
  </cols>
  <sheetData>
    <row r="1" spans="2:18" ht="13.5" thickBot="1" x14ac:dyDescent="0.25"/>
    <row r="2" spans="2:18" s="20" customFormat="1" ht="26.25" x14ac:dyDescent="0.4">
      <c r="B2" s="323" t="s">
        <v>474</v>
      </c>
      <c r="C2" s="324"/>
      <c r="D2" s="324"/>
      <c r="E2" s="324"/>
      <c r="F2" s="325"/>
      <c r="H2" s="310" t="s">
        <v>474</v>
      </c>
      <c r="I2" s="311"/>
      <c r="J2" s="311"/>
      <c r="K2" s="312"/>
      <c r="L2" s="313"/>
      <c r="M2"/>
      <c r="N2" s="310" t="s">
        <v>474</v>
      </c>
      <c r="O2" s="311"/>
      <c r="P2" s="311"/>
      <c r="Q2" s="312"/>
      <c r="R2" s="313"/>
    </row>
    <row r="3" spans="2:18" ht="6.75" customHeight="1" thickBot="1" x14ac:dyDescent="0.25">
      <c r="B3" s="149"/>
      <c r="C3" s="70"/>
      <c r="D3" s="22"/>
      <c r="E3" s="77"/>
      <c r="F3" s="72"/>
      <c r="H3" s="149"/>
      <c r="I3" s="70"/>
      <c r="J3" s="22"/>
      <c r="K3" s="77"/>
      <c r="L3" s="72"/>
      <c r="N3" s="149"/>
      <c r="O3" s="70"/>
      <c r="P3" s="22"/>
      <c r="Q3" s="77"/>
      <c r="R3" s="72"/>
    </row>
    <row r="4" spans="2:18" ht="27" thickBot="1" x14ac:dyDescent="0.45">
      <c r="B4" s="67" t="s">
        <v>9</v>
      </c>
      <c r="C4" s="314" t="s">
        <v>335</v>
      </c>
      <c r="D4" s="315"/>
      <c r="E4" s="315"/>
      <c r="F4" s="316"/>
      <c r="H4" s="67" t="s">
        <v>9</v>
      </c>
      <c r="I4" s="314" t="s">
        <v>335</v>
      </c>
      <c r="J4" s="315"/>
      <c r="K4" s="315"/>
      <c r="L4" s="316"/>
      <c r="N4" s="67" t="s">
        <v>9</v>
      </c>
      <c r="O4" s="314" t="s">
        <v>335</v>
      </c>
      <c r="P4" s="315"/>
      <c r="Q4" s="315"/>
      <c r="R4" s="316"/>
    </row>
    <row r="5" spans="2:18" ht="7.5" customHeight="1" thickBot="1" x14ac:dyDescent="0.25">
      <c r="B5" s="149"/>
      <c r="C5" s="71"/>
      <c r="D5" s="23"/>
      <c r="E5" s="78"/>
      <c r="F5" s="73"/>
      <c r="H5" s="149"/>
      <c r="I5" s="71"/>
      <c r="J5" s="23"/>
      <c r="K5" s="78"/>
      <c r="L5" s="73"/>
      <c r="N5" s="149"/>
      <c r="O5" s="71"/>
      <c r="P5" s="23"/>
      <c r="Q5" s="78"/>
      <c r="R5" s="73"/>
    </row>
    <row r="6" spans="2:18" ht="27" thickBot="1" x14ac:dyDescent="0.45">
      <c r="B6" s="67" t="s">
        <v>11</v>
      </c>
      <c r="C6" s="317" t="s">
        <v>536</v>
      </c>
      <c r="D6" s="318"/>
      <c r="E6" s="318"/>
      <c r="F6" s="319"/>
      <c r="H6" s="67" t="s">
        <v>11</v>
      </c>
      <c r="I6" s="317" t="s">
        <v>255</v>
      </c>
      <c r="J6" s="318"/>
      <c r="K6" s="318"/>
      <c r="L6" s="319"/>
      <c r="N6" s="67" t="s">
        <v>11</v>
      </c>
      <c r="O6" s="317" t="s">
        <v>324</v>
      </c>
      <c r="P6" s="318"/>
      <c r="Q6" s="318"/>
      <c r="R6" s="319"/>
    </row>
    <row r="7" spans="2:18" ht="24.95" customHeight="1" x14ac:dyDescent="0.2">
      <c r="B7" s="75" t="s">
        <v>58</v>
      </c>
      <c r="C7" s="320" t="s">
        <v>336</v>
      </c>
      <c r="D7" s="321"/>
      <c r="E7" s="321"/>
      <c r="F7" s="322"/>
      <c r="H7" s="75" t="s">
        <v>58</v>
      </c>
      <c r="I7" s="320" t="s">
        <v>487</v>
      </c>
      <c r="J7" s="321"/>
      <c r="K7" s="321"/>
      <c r="L7" s="322"/>
      <c r="N7" s="75" t="s">
        <v>58</v>
      </c>
      <c r="O7" s="320" t="s">
        <v>490</v>
      </c>
      <c r="P7" s="321"/>
      <c r="Q7" s="321"/>
      <c r="R7" s="322"/>
    </row>
    <row r="8" spans="2:18" x14ac:dyDescent="0.2">
      <c r="B8" s="68" t="s">
        <v>13</v>
      </c>
      <c r="C8" s="24" t="s">
        <v>14</v>
      </c>
      <c r="D8" s="308" t="s">
        <v>15</v>
      </c>
      <c r="E8" s="309"/>
      <c r="F8" s="69" t="s">
        <v>16</v>
      </c>
      <c r="H8" s="68" t="s">
        <v>13</v>
      </c>
      <c r="I8" s="24" t="s">
        <v>14</v>
      </c>
      <c r="J8" s="308" t="s">
        <v>15</v>
      </c>
      <c r="K8" s="309"/>
      <c r="L8" s="69" t="s">
        <v>16</v>
      </c>
      <c r="N8" s="68" t="s">
        <v>13</v>
      </c>
      <c r="O8" s="24" t="s">
        <v>14</v>
      </c>
      <c r="P8" s="308" t="s">
        <v>15</v>
      </c>
      <c r="Q8" s="309"/>
      <c r="R8" s="69" t="s">
        <v>16</v>
      </c>
    </row>
    <row r="9" spans="2:18" x14ac:dyDescent="0.2">
      <c r="B9" s="149" t="s">
        <v>17</v>
      </c>
      <c r="C9" s="129" t="s">
        <v>39</v>
      </c>
      <c r="D9" s="127" t="s">
        <v>137</v>
      </c>
      <c r="E9" s="127" t="s">
        <v>74</v>
      </c>
      <c r="F9" s="131">
        <v>25011</v>
      </c>
      <c r="H9" s="123" t="s">
        <v>17</v>
      </c>
      <c r="I9" s="125" t="s">
        <v>39</v>
      </c>
      <c r="J9" s="127" t="s">
        <v>300</v>
      </c>
      <c r="K9" s="127" t="s">
        <v>74</v>
      </c>
      <c r="L9" s="90">
        <v>14076</v>
      </c>
      <c r="N9" s="149" t="s">
        <v>17</v>
      </c>
      <c r="O9" s="129" t="s">
        <v>39</v>
      </c>
      <c r="P9" s="127" t="s">
        <v>342</v>
      </c>
      <c r="Q9" s="127" t="s">
        <v>72</v>
      </c>
      <c r="R9" s="131">
        <v>15047</v>
      </c>
    </row>
    <row r="10" spans="2:18" x14ac:dyDescent="0.2">
      <c r="B10" s="149">
        <v>2</v>
      </c>
      <c r="C10" s="129" t="s">
        <v>401</v>
      </c>
      <c r="D10" s="127" t="s">
        <v>180</v>
      </c>
      <c r="E10" s="127" t="s">
        <v>66</v>
      </c>
      <c r="F10" s="131">
        <v>25017</v>
      </c>
      <c r="H10" s="123">
        <v>2</v>
      </c>
      <c r="I10" s="129" t="s">
        <v>39</v>
      </c>
      <c r="J10" s="127" t="s">
        <v>303</v>
      </c>
      <c r="K10" s="127" t="s">
        <v>84</v>
      </c>
      <c r="L10" s="90">
        <v>14079</v>
      </c>
      <c r="N10" s="149">
        <v>2</v>
      </c>
      <c r="O10" s="129" t="s">
        <v>401</v>
      </c>
      <c r="P10" s="127" t="s">
        <v>296</v>
      </c>
      <c r="Q10" s="127" t="s">
        <v>102</v>
      </c>
      <c r="R10" s="131">
        <v>99574</v>
      </c>
    </row>
    <row r="11" spans="2:18" x14ac:dyDescent="0.2">
      <c r="B11" s="149">
        <v>3</v>
      </c>
      <c r="C11" s="129" t="s">
        <v>39</v>
      </c>
      <c r="D11" s="127" t="s">
        <v>224</v>
      </c>
      <c r="E11" s="127" t="s">
        <v>84</v>
      </c>
      <c r="F11" s="131">
        <v>21754</v>
      </c>
      <c r="H11" s="123">
        <v>3</v>
      </c>
      <c r="I11" s="125" t="s">
        <v>401</v>
      </c>
      <c r="J11" s="127" t="s">
        <v>301</v>
      </c>
      <c r="K11" s="127" t="s">
        <v>302</v>
      </c>
      <c r="L11" s="90">
        <v>14081</v>
      </c>
      <c r="N11" s="149">
        <v>3</v>
      </c>
      <c r="O11" s="129" t="s">
        <v>401</v>
      </c>
      <c r="P11" s="127" t="s">
        <v>290</v>
      </c>
      <c r="Q11" s="127" t="s">
        <v>291</v>
      </c>
      <c r="R11" s="131">
        <v>25003</v>
      </c>
    </row>
    <row r="12" spans="2:18" x14ac:dyDescent="0.2">
      <c r="B12" s="149">
        <v>4</v>
      </c>
      <c r="C12" s="129" t="s">
        <v>39</v>
      </c>
      <c r="D12" s="127" t="s">
        <v>159</v>
      </c>
      <c r="E12" s="127" t="s">
        <v>98</v>
      </c>
      <c r="F12" s="131">
        <v>25014</v>
      </c>
      <c r="H12" s="123">
        <v>4</v>
      </c>
      <c r="I12" s="125" t="s">
        <v>39</v>
      </c>
      <c r="J12" s="127" t="s">
        <v>305</v>
      </c>
      <c r="K12" s="127" t="s">
        <v>76</v>
      </c>
      <c r="L12" s="90">
        <v>15028</v>
      </c>
      <c r="N12" s="149">
        <v>4</v>
      </c>
      <c r="O12" s="129" t="s">
        <v>39</v>
      </c>
      <c r="P12" s="127" t="s">
        <v>292</v>
      </c>
      <c r="Q12" s="127" t="s">
        <v>72</v>
      </c>
      <c r="R12" s="131">
        <v>11006</v>
      </c>
    </row>
    <row r="13" spans="2:18" x14ac:dyDescent="0.2">
      <c r="B13" s="149">
        <v>5</v>
      </c>
      <c r="C13" s="129" t="s">
        <v>401</v>
      </c>
      <c r="D13" s="127" t="s">
        <v>202</v>
      </c>
      <c r="E13" s="127" t="s">
        <v>203</v>
      </c>
      <c r="F13" s="131">
        <v>12073</v>
      </c>
      <c r="H13" s="123">
        <v>5</v>
      </c>
      <c r="I13" s="125" t="s">
        <v>401</v>
      </c>
      <c r="J13" s="127" t="s">
        <v>477</v>
      </c>
      <c r="K13" s="127" t="s">
        <v>95</v>
      </c>
      <c r="L13" s="90">
        <v>16118</v>
      </c>
      <c r="N13" s="149">
        <v>5</v>
      </c>
      <c r="O13" s="129" t="s">
        <v>39</v>
      </c>
      <c r="P13" s="127" t="s">
        <v>295</v>
      </c>
      <c r="Q13" s="127" t="s">
        <v>340</v>
      </c>
      <c r="R13" s="131">
        <v>99510</v>
      </c>
    </row>
    <row r="14" spans="2:18" x14ac:dyDescent="0.2">
      <c r="B14" s="149">
        <v>6</v>
      </c>
      <c r="C14" s="129" t="s">
        <v>39</v>
      </c>
      <c r="D14" s="127" t="s">
        <v>204</v>
      </c>
      <c r="E14" s="127" t="s">
        <v>72</v>
      </c>
      <c r="F14" s="131">
        <v>25075</v>
      </c>
      <c r="H14" s="123">
        <v>6</v>
      </c>
      <c r="I14" s="125" t="s">
        <v>39</v>
      </c>
      <c r="J14" s="127" t="s">
        <v>320</v>
      </c>
      <c r="K14" s="127" t="s">
        <v>79</v>
      </c>
      <c r="L14" s="90">
        <v>14049</v>
      </c>
      <c r="N14" s="149">
        <v>6</v>
      </c>
      <c r="O14" s="129" t="s">
        <v>39</v>
      </c>
      <c r="P14" s="127" t="s">
        <v>178</v>
      </c>
      <c r="Q14" s="127" t="s">
        <v>341</v>
      </c>
      <c r="R14" s="131">
        <v>15023</v>
      </c>
    </row>
    <row r="15" spans="2:18" x14ac:dyDescent="0.2">
      <c r="B15" s="149">
        <v>7</v>
      </c>
      <c r="C15" s="129" t="s">
        <v>401</v>
      </c>
      <c r="D15" s="127" t="s">
        <v>161</v>
      </c>
      <c r="E15" s="127" t="s">
        <v>75</v>
      </c>
      <c r="F15" s="131">
        <v>25015</v>
      </c>
      <c r="H15" s="123">
        <v>7</v>
      </c>
      <c r="I15" s="125" t="s">
        <v>401</v>
      </c>
      <c r="J15" s="127" t="s">
        <v>478</v>
      </c>
      <c r="K15" s="127" t="s">
        <v>479</v>
      </c>
      <c r="L15" s="90">
        <v>16006</v>
      </c>
      <c r="N15" s="149">
        <v>7</v>
      </c>
      <c r="O15" s="129" t="s">
        <v>39</v>
      </c>
      <c r="P15" s="127" t="s">
        <v>293</v>
      </c>
      <c r="Q15" s="127" t="s">
        <v>74</v>
      </c>
      <c r="R15" s="131">
        <v>21836</v>
      </c>
    </row>
    <row r="16" spans="2:18" x14ac:dyDescent="0.2">
      <c r="B16" s="149">
        <v>8</v>
      </c>
      <c r="C16" s="129" t="s">
        <v>39</v>
      </c>
      <c r="D16" s="127" t="s">
        <v>178</v>
      </c>
      <c r="E16" s="127" t="s">
        <v>73</v>
      </c>
      <c r="F16" s="131">
        <v>25016</v>
      </c>
      <c r="H16" s="123">
        <v>8</v>
      </c>
      <c r="I16" s="125" t="s">
        <v>39</v>
      </c>
      <c r="J16" s="127" t="s">
        <v>399</v>
      </c>
      <c r="K16" s="127" t="s">
        <v>115</v>
      </c>
      <c r="L16" s="90">
        <v>16012</v>
      </c>
      <c r="N16" s="149">
        <v>8</v>
      </c>
      <c r="O16" s="129" t="s">
        <v>401</v>
      </c>
      <c r="P16" s="127" t="s">
        <v>294</v>
      </c>
      <c r="Q16" s="127" t="s">
        <v>135</v>
      </c>
      <c r="R16" s="131">
        <v>28001</v>
      </c>
    </row>
    <row r="17" spans="2:18" x14ac:dyDescent="0.2">
      <c r="B17" s="149">
        <v>9</v>
      </c>
      <c r="C17" s="129" t="s">
        <v>401</v>
      </c>
      <c r="D17" s="127" t="s">
        <v>179</v>
      </c>
      <c r="E17" s="127" t="s">
        <v>75</v>
      </c>
      <c r="F17" s="131">
        <v>29021</v>
      </c>
      <c r="H17" s="123">
        <v>9</v>
      </c>
      <c r="I17" s="125" t="s">
        <v>401</v>
      </c>
      <c r="J17" s="127" t="s">
        <v>306</v>
      </c>
      <c r="K17" s="127" t="s">
        <v>70</v>
      </c>
      <c r="L17" s="90">
        <v>14088</v>
      </c>
      <c r="N17" s="149">
        <v>9</v>
      </c>
      <c r="O17" s="129" t="s">
        <v>401</v>
      </c>
      <c r="P17" s="127" t="s">
        <v>343</v>
      </c>
      <c r="Q17" s="127" t="s">
        <v>287</v>
      </c>
      <c r="R17" s="131">
        <v>14019</v>
      </c>
    </row>
    <row r="18" spans="2:18" x14ac:dyDescent="0.2">
      <c r="B18" s="149">
        <v>10</v>
      </c>
      <c r="C18" s="129" t="s">
        <v>39</v>
      </c>
      <c r="D18" s="127" t="s">
        <v>225</v>
      </c>
      <c r="E18" s="127" t="s">
        <v>63</v>
      </c>
      <c r="F18" s="131">
        <v>14023</v>
      </c>
      <c r="H18" s="123">
        <v>10</v>
      </c>
      <c r="I18" s="125" t="s">
        <v>39</v>
      </c>
      <c r="J18" s="127" t="s">
        <v>304</v>
      </c>
      <c r="K18" s="127" t="s">
        <v>120</v>
      </c>
      <c r="L18" s="90">
        <v>14084</v>
      </c>
      <c r="N18" s="149">
        <v>10</v>
      </c>
      <c r="O18" s="129" t="s">
        <v>39</v>
      </c>
      <c r="P18" s="127" t="s">
        <v>288</v>
      </c>
      <c r="Q18" s="127" t="s">
        <v>340</v>
      </c>
      <c r="R18" s="131">
        <v>20730</v>
      </c>
    </row>
    <row r="19" spans="2:18" ht="13.5" thickBot="1" x14ac:dyDescent="0.25">
      <c r="B19" s="153">
        <v>11</v>
      </c>
      <c r="C19" s="133" t="s">
        <v>401</v>
      </c>
      <c r="D19" s="128" t="s">
        <v>226</v>
      </c>
      <c r="E19" s="128" t="s">
        <v>227</v>
      </c>
      <c r="F19" s="134">
        <v>14022</v>
      </c>
      <c r="H19" s="123">
        <v>11</v>
      </c>
      <c r="I19" s="125" t="s">
        <v>39</v>
      </c>
      <c r="J19" s="127" t="s">
        <v>310</v>
      </c>
      <c r="K19" s="127" t="s">
        <v>74</v>
      </c>
      <c r="L19" s="90">
        <v>14078</v>
      </c>
      <c r="N19" s="149">
        <v>11</v>
      </c>
      <c r="O19" s="129" t="s">
        <v>39</v>
      </c>
      <c r="P19" s="127" t="s">
        <v>344</v>
      </c>
      <c r="Q19" s="127" t="s">
        <v>90</v>
      </c>
      <c r="R19" s="131">
        <v>15059</v>
      </c>
    </row>
    <row r="20" spans="2:18" x14ac:dyDescent="0.2">
      <c r="B20" s="151"/>
      <c r="C20" s="157"/>
      <c r="D20" s="156"/>
      <c r="E20" s="156"/>
      <c r="F20" s="157"/>
      <c r="H20" s="123">
        <v>12</v>
      </c>
      <c r="I20" s="125" t="s">
        <v>39</v>
      </c>
      <c r="J20" s="127" t="s">
        <v>309</v>
      </c>
      <c r="K20" s="127" t="s">
        <v>112</v>
      </c>
      <c r="L20" s="90">
        <v>14090</v>
      </c>
      <c r="N20" s="149">
        <v>12</v>
      </c>
      <c r="O20" s="129" t="s">
        <v>39</v>
      </c>
      <c r="P20" s="127" t="s">
        <v>346</v>
      </c>
      <c r="Q20" s="127" t="s">
        <v>347</v>
      </c>
      <c r="R20" s="131">
        <v>28047</v>
      </c>
    </row>
    <row r="21" spans="2:18" x14ac:dyDescent="0.2">
      <c r="B21" s="151"/>
      <c r="C21" s="157"/>
      <c r="D21" s="156"/>
      <c r="E21" s="156"/>
      <c r="F21" s="157"/>
      <c r="H21" s="123">
        <v>13</v>
      </c>
      <c r="I21" s="125" t="s">
        <v>401</v>
      </c>
      <c r="J21" s="127" t="s">
        <v>398</v>
      </c>
      <c r="K21" s="127" t="s">
        <v>312</v>
      </c>
      <c r="L21" s="90">
        <v>16029</v>
      </c>
      <c r="N21" s="149">
        <v>13</v>
      </c>
      <c r="O21" s="129" t="s">
        <v>39</v>
      </c>
      <c r="P21" s="127" t="s">
        <v>288</v>
      </c>
      <c r="Q21" s="127" t="s">
        <v>348</v>
      </c>
      <c r="R21" s="131">
        <v>99539</v>
      </c>
    </row>
    <row r="22" spans="2:18" x14ac:dyDescent="0.2">
      <c r="B22" s="151"/>
      <c r="C22" s="157"/>
      <c r="D22" s="156"/>
      <c r="E22" s="156"/>
      <c r="F22" s="157"/>
      <c r="H22" s="123">
        <v>14</v>
      </c>
      <c r="I22" s="125" t="s">
        <v>39</v>
      </c>
      <c r="J22" s="127" t="s">
        <v>267</v>
      </c>
      <c r="K22" s="127" t="s">
        <v>480</v>
      </c>
      <c r="L22" s="90">
        <v>16120</v>
      </c>
      <c r="N22" s="149">
        <v>14</v>
      </c>
      <c r="O22" s="129" t="s">
        <v>39</v>
      </c>
      <c r="P22" s="127" t="s">
        <v>288</v>
      </c>
      <c r="Q22" s="127" t="s">
        <v>289</v>
      </c>
      <c r="R22" s="131">
        <v>99540</v>
      </c>
    </row>
    <row r="23" spans="2:18" x14ac:dyDescent="0.2">
      <c r="B23" s="151"/>
      <c r="C23" s="157"/>
      <c r="D23" s="156"/>
      <c r="E23" s="156"/>
      <c r="F23" s="157"/>
      <c r="H23" s="123">
        <v>15</v>
      </c>
      <c r="I23" s="125" t="s">
        <v>39</v>
      </c>
      <c r="J23" s="127" t="s">
        <v>481</v>
      </c>
      <c r="K23" s="127" t="s">
        <v>482</v>
      </c>
      <c r="L23" s="90">
        <v>17042</v>
      </c>
      <c r="N23" s="149">
        <v>15</v>
      </c>
      <c r="O23" s="129" t="s">
        <v>39</v>
      </c>
      <c r="P23" s="127" t="s">
        <v>352</v>
      </c>
      <c r="Q23" s="127" t="s">
        <v>353</v>
      </c>
      <c r="R23" s="131">
        <v>15015</v>
      </c>
    </row>
    <row r="24" spans="2:18" x14ac:dyDescent="0.2">
      <c r="B24" s="151"/>
      <c r="C24" s="157"/>
      <c r="D24" s="156"/>
      <c r="E24" s="156"/>
      <c r="F24" s="157"/>
      <c r="H24" s="123">
        <v>16</v>
      </c>
      <c r="I24" s="125" t="s">
        <v>39</v>
      </c>
      <c r="J24" s="127" t="s">
        <v>300</v>
      </c>
      <c r="K24" s="127" t="s">
        <v>79</v>
      </c>
      <c r="L24" s="90">
        <v>14077</v>
      </c>
      <c r="N24" s="149">
        <v>16</v>
      </c>
      <c r="O24" s="129" t="s">
        <v>39</v>
      </c>
      <c r="P24" s="127" t="s">
        <v>488</v>
      </c>
      <c r="Q24" s="127" t="s">
        <v>87</v>
      </c>
      <c r="R24" s="131">
        <v>17001</v>
      </c>
    </row>
    <row r="25" spans="2:18" x14ac:dyDescent="0.2">
      <c r="B25" s="151"/>
      <c r="C25" s="157"/>
      <c r="D25" s="156"/>
      <c r="E25" s="156"/>
      <c r="F25" s="157"/>
      <c r="H25" s="123">
        <v>17</v>
      </c>
      <c r="I25" s="125" t="s">
        <v>39</v>
      </c>
      <c r="J25" s="127" t="s">
        <v>308</v>
      </c>
      <c r="K25" s="127" t="s">
        <v>68</v>
      </c>
      <c r="L25" s="90">
        <v>14091</v>
      </c>
      <c r="N25" s="149">
        <v>17</v>
      </c>
      <c r="O25" s="129" t="s">
        <v>39</v>
      </c>
      <c r="P25" s="127" t="s">
        <v>360</v>
      </c>
      <c r="Q25" s="127" t="s">
        <v>116</v>
      </c>
      <c r="R25" s="131">
        <v>16017</v>
      </c>
    </row>
    <row r="26" spans="2:18" x14ac:dyDescent="0.2">
      <c r="B26" s="151"/>
      <c r="C26" s="157"/>
      <c r="D26" s="156"/>
      <c r="E26" s="156"/>
      <c r="F26" s="157"/>
      <c r="H26" s="123">
        <v>18</v>
      </c>
      <c r="I26" s="125" t="s">
        <v>401</v>
      </c>
      <c r="J26" s="127" t="s">
        <v>483</v>
      </c>
      <c r="K26" s="127" t="s">
        <v>484</v>
      </c>
      <c r="L26" s="90">
        <v>16137</v>
      </c>
      <c r="N26" s="149">
        <v>18</v>
      </c>
      <c r="O26" s="129" t="s">
        <v>401</v>
      </c>
      <c r="P26" s="127" t="s">
        <v>354</v>
      </c>
      <c r="Q26" s="127" t="s">
        <v>355</v>
      </c>
      <c r="R26" s="131">
        <v>15019</v>
      </c>
    </row>
    <row r="27" spans="2:18" x14ac:dyDescent="0.2">
      <c r="B27" s="151"/>
      <c r="C27" s="157"/>
      <c r="D27" s="156"/>
      <c r="E27" s="156"/>
      <c r="F27" s="157"/>
      <c r="H27" s="123">
        <v>19</v>
      </c>
      <c r="I27" s="125" t="s">
        <v>39</v>
      </c>
      <c r="J27" s="127" t="s">
        <v>308</v>
      </c>
      <c r="K27" s="127" t="s">
        <v>63</v>
      </c>
      <c r="L27" s="90">
        <v>15030</v>
      </c>
      <c r="N27" s="149">
        <v>19</v>
      </c>
      <c r="O27" s="129" t="s">
        <v>401</v>
      </c>
      <c r="P27" s="127" t="s">
        <v>349</v>
      </c>
      <c r="Q27" s="127" t="s">
        <v>350</v>
      </c>
      <c r="R27" s="131">
        <v>27040</v>
      </c>
    </row>
    <row r="28" spans="2:18" x14ac:dyDescent="0.2">
      <c r="B28" s="151"/>
      <c r="C28" s="157"/>
      <c r="D28" s="156"/>
      <c r="E28" s="156"/>
      <c r="F28" s="157"/>
      <c r="H28" s="123">
        <v>20</v>
      </c>
      <c r="I28" s="125" t="s">
        <v>401</v>
      </c>
      <c r="J28" s="127" t="s">
        <v>485</v>
      </c>
      <c r="K28" s="127" t="s">
        <v>395</v>
      </c>
      <c r="L28" s="90">
        <v>16119</v>
      </c>
      <c r="N28" s="149">
        <v>20</v>
      </c>
      <c r="O28" s="129" t="s">
        <v>401</v>
      </c>
      <c r="P28" s="127" t="s">
        <v>358</v>
      </c>
      <c r="Q28" s="127" t="s">
        <v>359</v>
      </c>
      <c r="R28" s="131">
        <v>15018</v>
      </c>
    </row>
    <row r="29" spans="2:18" x14ac:dyDescent="0.2">
      <c r="B29" s="151"/>
      <c r="C29" s="157"/>
      <c r="D29" s="156"/>
      <c r="E29" s="156"/>
      <c r="F29" s="157"/>
      <c r="H29" s="123">
        <v>21</v>
      </c>
      <c r="I29" s="125" t="s">
        <v>39</v>
      </c>
      <c r="J29" s="127" t="s">
        <v>400</v>
      </c>
      <c r="K29" s="127" t="s">
        <v>82</v>
      </c>
      <c r="L29" s="90">
        <v>16013</v>
      </c>
      <c r="N29" s="149">
        <v>21</v>
      </c>
      <c r="O29" s="129" t="s">
        <v>401</v>
      </c>
      <c r="P29" s="127" t="s">
        <v>356</v>
      </c>
      <c r="Q29" s="127" t="s">
        <v>357</v>
      </c>
      <c r="R29" s="131">
        <v>15017</v>
      </c>
    </row>
    <row r="30" spans="2:18" x14ac:dyDescent="0.2">
      <c r="B30" s="151"/>
      <c r="C30" s="157"/>
      <c r="D30" s="156"/>
      <c r="E30" s="156"/>
      <c r="F30" s="157"/>
      <c r="H30" s="123">
        <v>22</v>
      </c>
      <c r="I30" s="125" t="s">
        <v>39</v>
      </c>
      <c r="J30" s="127" t="s">
        <v>307</v>
      </c>
      <c r="K30" s="127" t="s">
        <v>82</v>
      </c>
      <c r="L30" s="90">
        <v>14089</v>
      </c>
      <c r="N30" s="149">
        <v>22</v>
      </c>
      <c r="O30" s="129" t="s">
        <v>401</v>
      </c>
      <c r="P30" s="127" t="s">
        <v>351</v>
      </c>
      <c r="Q30" s="127" t="s">
        <v>101</v>
      </c>
      <c r="R30" s="131">
        <v>25002</v>
      </c>
    </row>
    <row r="31" spans="2:18" ht="13.5" thickBot="1" x14ac:dyDescent="0.25">
      <c r="B31" s="151"/>
      <c r="C31" s="157"/>
      <c r="D31" s="156"/>
      <c r="E31" s="156"/>
      <c r="F31" s="157"/>
      <c r="H31" s="124">
        <v>23</v>
      </c>
      <c r="I31" s="126" t="s">
        <v>39</v>
      </c>
      <c r="J31" s="128" t="s">
        <v>486</v>
      </c>
      <c r="K31" s="128" t="s">
        <v>406</v>
      </c>
      <c r="L31" s="91">
        <v>17043</v>
      </c>
      <c r="N31" s="153">
        <v>23</v>
      </c>
      <c r="O31" s="133" t="s">
        <v>401</v>
      </c>
      <c r="P31" s="128" t="s">
        <v>489</v>
      </c>
      <c r="Q31" s="128" t="s">
        <v>64</v>
      </c>
      <c r="R31" s="134">
        <v>17041</v>
      </c>
    </row>
    <row r="32" spans="2:18" x14ac:dyDescent="0.2">
      <c r="B32" s="151"/>
      <c r="C32" s="157"/>
      <c r="D32" s="156"/>
      <c r="E32" s="156"/>
      <c r="F32" s="157"/>
      <c r="H32" s="93"/>
      <c r="I32" s="93"/>
      <c r="J32" s="156"/>
      <c r="K32" s="156"/>
      <c r="L32" s="93"/>
      <c r="N32" s="92"/>
      <c r="O32" s="92"/>
      <c r="P32" s="92"/>
      <c r="Q32" s="92"/>
      <c r="R32" s="92"/>
    </row>
    <row r="33" spans="2:18" ht="13.5" thickBot="1" x14ac:dyDescent="0.25">
      <c r="B33" s="151"/>
      <c r="C33" s="83"/>
      <c r="D33" s="79"/>
      <c r="E33" s="79"/>
      <c r="F33" s="89"/>
      <c r="H33" s="15"/>
      <c r="I33" s="83"/>
      <c r="J33" s="92"/>
      <c r="K33" s="92"/>
      <c r="L33" s="93"/>
      <c r="N33" s="15"/>
      <c r="O33" s="83"/>
      <c r="P33" s="92"/>
      <c r="Q33" s="92"/>
      <c r="R33" s="93"/>
    </row>
    <row r="34" spans="2:18" ht="26.25" x14ac:dyDescent="0.4">
      <c r="B34" s="310" t="s">
        <v>474</v>
      </c>
      <c r="C34" s="311"/>
      <c r="D34" s="311"/>
      <c r="E34" s="312"/>
      <c r="F34" s="313"/>
      <c r="H34" s="310" t="s">
        <v>474</v>
      </c>
      <c r="I34" s="311"/>
      <c r="J34" s="311"/>
      <c r="K34" s="312"/>
      <c r="L34" s="313"/>
      <c r="N34" s="310" t="s">
        <v>474</v>
      </c>
      <c r="O34" s="311"/>
      <c r="P34" s="311"/>
      <c r="Q34" s="312"/>
      <c r="R34" s="313"/>
    </row>
    <row r="35" spans="2:18" ht="13.5" thickBot="1" x14ac:dyDescent="0.25">
      <c r="B35" s="149"/>
      <c r="C35" s="70"/>
      <c r="D35" s="22"/>
      <c r="E35" s="77"/>
      <c r="F35" s="72"/>
      <c r="H35" s="149"/>
      <c r="I35" s="70"/>
      <c r="J35" s="22"/>
      <c r="K35" s="77"/>
      <c r="L35" s="72"/>
      <c r="N35" s="149"/>
      <c r="O35" s="70"/>
      <c r="P35" s="22"/>
      <c r="Q35" s="77"/>
      <c r="R35" s="72"/>
    </row>
    <row r="36" spans="2:18" ht="27" thickBot="1" x14ac:dyDescent="0.45">
      <c r="B36" s="67" t="s">
        <v>9</v>
      </c>
      <c r="C36" s="314" t="s">
        <v>335</v>
      </c>
      <c r="D36" s="315"/>
      <c r="E36" s="315"/>
      <c r="F36" s="316"/>
      <c r="H36" s="67" t="s">
        <v>9</v>
      </c>
      <c r="I36" s="314" t="s">
        <v>335</v>
      </c>
      <c r="J36" s="315"/>
      <c r="K36" s="315"/>
      <c r="L36" s="316"/>
      <c r="N36" s="67" t="s">
        <v>9</v>
      </c>
      <c r="O36" s="314" t="s">
        <v>337</v>
      </c>
      <c r="P36" s="315"/>
      <c r="Q36" s="315"/>
      <c r="R36" s="316"/>
    </row>
    <row r="37" spans="2:18" ht="13.5" thickBot="1" x14ac:dyDescent="0.25">
      <c r="B37" s="149"/>
      <c r="C37" s="71"/>
      <c r="D37" s="23"/>
      <c r="E37" s="78"/>
      <c r="F37" s="73"/>
      <c r="H37" s="149"/>
      <c r="I37" s="71"/>
      <c r="J37" s="23"/>
      <c r="K37" s="78"/>
      <c r="L37" s="73"/>
      <c r="N37" s="149"/>
      <c r="O37" s="71"/>
      <c r="P37" s="23"/>
      <c r="Q37" s="78"/>
      <c r="R37" s="73"/>
    </row>
    <row r="38" spans="2:18" ht="27" customHeight="1" thickBot="1" x14ac:dyDescent="0.45">
      <c r="B38" s="67" t="s">
        <v>11</v>
      </c>
      <c r="C38" s="317" t="s">
        <v>210</v>
      </c>
      <c r="D38" s="318"/>
      <c r="E38" s="318"/>
      <c r="F38" s="319"/>
      <c r="H38" s="67" t="s">
        <v>11</v>
      </c>
      <c r="I38" s="317" t="s">
        <v>476</v>
      </c>
      <c r="J38" s="318"/>
      <c r="K38" s="318"/>
      <c r="L38" s="319"/>
      <c r="N38" s="67" t="s">
        <v>11</v>
      </c>
      <c r="O38" s="317" t="s">
        <v>325</v>
      </c>
      <c r="P38" s="318"/>
      <c r="Q38" s="318"/>
      <c r="R38" s="319"/>
    </row>
    <row r="39" spans="2:18" ht="24.95" customHeight="1" x14ac:dyDescent="0.2">
      <c r="B39" s="75" t="s">
        <v>58</v>
      </c>
      <c r="C39" s="320" t="s">
        <v>249</v>
      </c>
      <c r="D39" s="321"/>
      <c r="E39" s="321"/>
      <c r="F39" s="322"/>
      <c r="H39" s="75" t="s">
        <v>58</v>
      </c>
      <c r="I39" s="320" t="s">
        <v>492</v>
      </c>
      <c r="J39" s="321"/>
      <c r="K39" s="321"/>
      <c r="L39" s="322"/>
      <c r="N39" s="75" t="s">
        <v>58</v>
      </c>
      <c r="O39" s="320" t="s">
        <v>500</v>
      </c>
      <c r="P39" s="321"/>
      <c r="Q39" s="321"/>
      <c r="R39" s="322"/>
    </row>
    <row r="40" spans="2:18" x14ac:dyDescent="0.2">
      <c r="B40" s="68" t="s">
        <v>13</v>
      </c>
      <c r="C40" s="24" t="s">
        <v>14</v>
      </c>
      <c r="D40" s="308" t="s">
        <v>15</v>
      </c>
      <c r="E40" s="309"/>
      <c r="F40" s="69" t="s">
        <v>16</v>
      </c>
      <c r="H40" s="68" t="s">
        <v>13</v>
      </c>
      <c r="I40" s="24" t="s">
        <v>14</v>
      </c>
      <c r="J40" s="308" t="s">
        <v>15</v>
      </c>
      <c r="K40" s="309"/>
      <c r="L40" s="69" t="s">
        <v>16</v>
      </c>
      <c r="N40" s="68" t="s">
        <v>13</v>
      </c>
      <c r="O40" s="24" t="s">
        <v>14</v>
      </c>
      <c r="P40" s="308" t="s">
        <v>15</v>
      </c>
      <c r="Q40" s="309"/>
      <c r="R40" s="69" t="s">
        <v>16</v>
      </c>
    </row>
    <row r="41" spans="2:18" x14ac:dyDescent="0.2">
      <c r="B41" s="149" t="s">
        <v>17</v>
      </c>
      <c r="C41" s="150" t="s">
        <v>39</v>
      </c>
      <c r="D41" s="116" t="s">
        <v>264</v>
      </c>
      <c r="E41" s="116" t="s">
        <v>82</v>
      </c>
      <c r="F41" s="152">
        <v>12070</v>
      </c>
      <c r="H41" s="149" t="s">
        <v>17</v>
      </c>
      <c r="I41" s="129" t="s">
        <v>39</v>
      </c>
      <c r="J41" s="127" t="s">
        <v>149</v>
      </c>
      <c r="K41" s="127" t="s">
        <v>85</v>
      </c>
      <c r="L41" s="131">
        <v>17027</v>
      </c>
      <c r="N41" s="130" t="s">
        <v>17</v>
      </c>
      <c r="O41" s="129" t="s">
        <v>39</v>
      </c>
      <c r="P41" s="127" t="s">
        <v>368</v>
      </c>
      <c r="Q41" s="127" t="s">
        <v>62</v>
      </c>
      <c r="R41" s="131">
        <v>12011</v>
      </c>
    </row>
    <row r="42" spans="2:18" x14ac:dyDescent="0.2">
      <c r="B42" s="149">
        <v>2</v>
      </c>
      <c r="C42" s="150" t="s">
        <v>39</v>
      </c>
      <c r="D42" s="116" t="s">
        <v>267</v>
      </c>
      <c r="E42" s="116" t="s">
        <v>77</v>
      </c>
      <c r="F42" s="152">
        <v>12086</v>
      </c>
      <c r="H42" s="149">
        <v>2</v>
      </c>
      <c r="I42" s="129" t="s">
        <v>39</v>
      </c>
      <c r="J42" s="127" t="s">
        <v>486</v>
      </c>
      <c r="K42" s="127" t="s">
        <v>100</v>
      </c>
      <c r="L42" s="131">
        <v>16116</v>
      </c>
      <c r="N42" s="130">
        <v>2</v>
      </c>
      <c r="O42" s="129" t="s">
        <v>39</v>
      </c>
      <c r="P42" s="127" t="s">
        <v>361</v>
      </c>
      <c r="Q42" s="127" t="s">
        <v>76</v>
      </c>
      <c r="R42" s="131">
        <v>24309</v>
      </c>
    </row>
    <row r="43" spans="2:18" x14ac:dyDescent="0.2">
      <c r="B43" s="149">
        <v>3</v>
      </c>
      <c r="C43" s="150" t="s">
        <v>39</v>
      </c>
      <c r="D43" s="116" t="s">
        <v>156</v>
      </c>
      <c r="E43" s="116" t="s">
        <v>84</v>
      </c>
      <c r="F43" s="152">
        <v>29049</v>
      </c>
      <c r="H43" s="149">
        <v>3</v>
      </c>
      <c r="I43" s="129" t="s">
        <v>39</v>
      </c>
      <c r="J43" s="127" t="s">
        <v>493</v>
      </c>
      <c r="K43" s="127" t="s">
        <v>62</v>
      </c>
      <c r="L43" s="131"/>
      <c r="N43" s="130">
        <v>3</v>
      </c>
      <c r="O43" s="129" t="s">
        <v>401</v>
      </c>
      <c r="P43" s="127" t="s">
        <v>364</v>
      </c>
      <c r="Q43" s="127" t="s">
        <v>365</v>
      </c>
      <c r="R43" s="131">
        <v>12006</v>
      </c>
    </row>
    <row r="44" spans="2:18" x14ac:dyDescent="0.2">
      <c r="B44" s="149">
        <v>4</v>
      </c>
      <c r="C44" s="150" t="s">
        <v>39</v>
      </c>
      <c r="D44" s="116" t="s">
        <v>268</v>
      </c>
      <c r="E44" s="116" t="s">
        <v>91</v>
      </c>
      <c r="F44" s="152">
        <v>11048</v>
      </c>
      <c r="H44" s="149">
        <v>4</v>
      </c>
      <c r="I44" s="129" t="s">
        <v>401</v>
      </c>
      <c r="J44" s="127" t="s">
        <v>494</v>
      </c>
      <c r="K44" s="127" t="s">
        <v>495</v>
      </c>
      <c r="L44" s="131"/>
      <c r="N44" s="130">
        <v>4</v>
      </c>
      <c r="O44" s="129" t="s">
        <v>39</v>
      </c>
      <c r="P44" s="127" t="s">
        <v>362</v>
      </c>
      <c r="Q44" s="127" t="s">
        <v>363</v>
      </c>
      <c r="R44" s="131">
        <v>12009</v>
      </c>
    </row>
    <row r="45" spans="2:18" x14ac:dyDescent="0.2">
      <c r="B45" s="149">
        <v>5</v>
      </c>
      <c r="C45" s="150" t="s">
        <v>401</v>
      </c>
      <c r="D45" s="116" t="s">
        <v>272</v>
      </c>
      <c r="E45" s="116" t="s">
        <v>101</v>
      </c>
      <c r="F45" s="152">
        <v>14100</v>
      </c>
      <c r="H45" s="149">
        <v>5</v>
      </c>
      <c r="I45" s="129" t="s">
        <v>39</v>
      </c>
      <c r="J45" s="127" t="s">
        <v>496</v>
      </c>
      <c r="K45" s="127" t="s">
        <v>87</v>
      </c>
      <c r="L45" s="131"/>
      <c r="N45" s="130">
        <v>5</v>
      </c>
      <c r="O45" s="129" t="s">
        <v>39</v>
      </c>
      <c r="P45" s="127" t="s">
        <v>366</v>
      </c>
      <c r="Q45" s="127" t="s">
        <v>63</v>
      </c>
      <c r="R45" s="131">
        <v>12010</v>
      </c>
    </row>
    <row r="46" spans="2:18" x14ac:dyDescent="0.2">
      <c r="B46" s="149">
        <v>6</v>
      </c>
      <c r="C46" s="150" t="s">
        <v>39</v>
      </c>
      <c r="D46" s="116" t="s">
        <v>396</v>
      </c>
      <c r="E46" s="116" t="s">
        <v>87</v>
      </c>
      <c r="F46" s="152">
        <v>16011</v>
      </c>
      <c r="H46" s="149">
        <v>6</v>
      </c>
      <c r="I46" s="129" t="s">
        <v>401</v>
      </c>
      <c r="J46" s="127" t="s">
        <v>106</v>
      </c>
      <c r="K46" s="127" t="s">
        <v>95</v>
      </c>
      <c r="L46" s="131"/>
      <c r="N46" s="130">
        <v>6</v>
      </c>
      <c r="O46" s="129" t="s">
        <v>39</v>
      </c>
      <c r="P46" s="127" t="s">
        <v>382</v>
      </c>
      <c r="Q46" s="127" t="s">
        <v>77</v>
      </c>
      <c r="R46" s="131">
        <v>23148</v>
      </c>
    </row>
    <row r="47" spans="2:18" x14ac:dyDescent="0.2">
      <c r="B47" s="149">
        <v>7</v>
      </c>
      <c r="C47" s="150" t="s">
        <v>39</v>
      </c>
      <c r="D47" s="116" t="s">
        <v>270</v>
      </c>
      <c r="E47" s="116" t="s">
        <v>100</v>
      </c>
      <c r="F47" s="152">
        <v>13084</v>
      </c>
      <c r="H47" s="149">
        <v>7</v>
      </c>
      <c r="I47" s="129" t="s">
        <v>39</v>
      </c>
      <c r="J47" s="127" t="s">
        <v>497</v>
      </c>
      <c r="K47" s="127" t="s">
        <v>63</v>
      </c>
      <c r="L47" s="131"/>
      <c r="N47" s="130">
        <v>7</v>
      </c>
      <c r="O47" s="129" t="s">
        <v>39</v>
      </c>
      <c r="P47" s="127" t="s">
        <v>367</v>
      </c>
      <c r="Q47" s="127" t="s">
        <v>166</v>
      </c>
      <c r="R47" s="131">
        <v>15041</v>
      </c>
    </row>
    <row r="48" spans="2:18" ht="13.5" thickBot="1" x14ac:dyDescent="0.25">
      <c r="B48" s="149">
        <v>8</v>
      </c>
      <c r="C48" s="150" t="s">
        <v>39</v>
      </c>
      <c r="D48" s="116" t="s">
        <v>230</v>
      </c>
      <c r="E48" s="116" t="s">
        <v>77</v>
      </c>
      <c r="F48" s="152">
        <v>13083</v>
      </c>
      <c r="H48" s="153">
        <v>8</v>
      </c>
      <c r="I48" s="133" t="s">
        <v>401</v>
      </c>
      <c r="J48" s="128" t="s">
        <v>498</v>
      </c>
      <c r="K48" s="128" t="s">
        <v>379</v>
      </c>
      <c r="L48" s="134"/>
      <c r="N48" s="130">
        <v>8</v>
      </c>
      <c r="O48" s="129" t="s">
        <v>39</v>
      </c>
      <c r="P48" s="127" t="s">
        <v>361</v>
      </c>
      <c r="Q48" s="127" t="s">
        <v>82</v>
      </c>
      <c r="R48" s="131">
        <v>24311</v>
      </c>
    </row>
    <row r="49" spans="2:18" x14ac:dyDescent="0.2">
      <c r="B49" s="149">
        <v>9</v>
      </c>
      <c r="C49" s="150" t="s">
        <v>39</v>
      </c>
      <c r="D49" s="116" t="s">
        <v>442</v>
      </c>
      <c r="E49" s="116" t="s">
        <v>115</v>
      </c>
      <c r="F49" s="152">
        <v>15064</v>
      </c>
      <c r="H49" s="151"/>
      <c r="I49" s="157"/>
      <c r="J49" s="156"/>
      <c r="K49" s="156"/>
      <c r="L49" s="157"/>
      <c r="N49" s="130">
        <v>9</v>
      </c>
      <c r="O49" s="129" t="s">
        <v>39</v>
      </c>
      <c r="P49" s="127" t="s">
        <v>374</v>
      </c>
      <c r="Q49" s="127" t="s">
        <v>63</v>
      </c>
      <c r="R49" s="131">
        <v>13037</v>
      </c>
    </row>
    <row r="50" spans="2:18" x14ac:dyDescent="0.2">
      <c r="B50" s="149">
        <v>10</v>
      </c>
      <c r="C50" s="150" t="s">
        <v>39</v>
      </c>
      <c r="D50" s="116" t="s">
        <v>207</v>
      </c>
      <c r="E50" s="116" t="s">
        <v>77</v>
      </c>
      <c r="F50" s="152">
        <v>15026</v>
      </c>
      <c r="H50" s="151"/>
      <c r="I50" s="157"/>
      <c r="J50" s="156"/>
      <c r="K50" s="156"/>
      <c r="L50" s="157"/>
      <c r="N50" s="130">
        <v>10</v>
      </c>
      <c r="O50" s="129" t="s">
        <v>401</v>
      </c>
      <c r="P50" s="127" t="s">
        <v>371</v>
      </c>
      <c r="Q50" s="127" t="s">
        <v>372</v>
      </c>
      <c r="R50" s="131">
        <v>12045</v>
      </c>
    </row>
    <row r="51" spans="2:18" x14ac:dyDescent="0.2">
      <c r="B51" s="149">
        <v>11</v>
      </c>
      <c r="C51" s="150" t="s">
        <v>39</v>
      </c>
      <c r="D51" s="116" t="s">
        <v>163</v>
      </c>
      <c r="E51" s="116" t="s">
        <v>84</v>
      </c>
      <c r="F51" s="152">
        <v>29052</v>
      </c>
      <c r="H51" s="151"/>
      <c r="I51" s="157"/>
      <c r="J51" s="156"/>
      <c r="K51" s="156"/>
      <c r="L51" s="157"/>
      <c r="N51" s="130">
        <v>11</v>
      </c>
      <c r="O51" s="129" t="s">
        <v>39</v>
      </c>
      <c r="P51" s="127" t="s">
        <v>307</v>
      </c>
      <c r="Q51" s="127" t="s">
        <v>72</v>
      </c>
      <c r="R51" s="131">
        <v>17025</v>
      </c>
    </row>
    <row r="52" spans="2:18" x14ac:dyDescent="0.2">
      <c r="B52" s="149">
        <v>12</v>
      </c>
      <c r="C52" s="150" t="s">
        <v>39</v>
      </c>
      <c r="D52" s="116" t="s">
        <v>111</v>
      </c>
      <c r="E52" s="116" t="s">
        <v>274</v>
      </c>
      <c r="F52" s="152">
        <v>29060</v>
      </c>
      <c r="H52" s="151"/>
      <c r="I52" s="157"/>
      <c r="J52" s="156"/>
      <c r="K52" s="156"/>
      <c r="L52" s="157"/>
      <c r="N52" s="130">
        <v>12</v>
      </c>
      <c r="O52" s="129" t="s">
        <v>39</v>
      </c>
      <c r="P52" s="127" t="s">
        <v>369</v>
      </c>
      <c r="Q52" s="127" t="s">
        <v>73</v>
      </c>
      <c r="R52" s="131">
        <v>13039</v>
      </c>
    </row>
    <row r="53" spans="2:18" x14ac:dyDescent="0.2">
      <c r="B53" s="149">
        <v>13</v>
      </c>
      <c r="C53" s="150" t="s">
        <v>39</v>
      </c>
      <c r="D53" s="116" t="s">
        <v>167</v>
      </c>
      <c r="E53" s="116" t="s">
        <v>73</v>
      </c>
      <c r="F53" s="152">
        <v>98418</v>
      </c>
      <c r="H53" s="151"/>
      <c r="I53" s="157"/>
      <c r="J53" s="156"/>
      <c r="K53" s="156"/>
      <c r="L53" s="157"/>
      <c r="N53" s="130">
        <v>13</v>
      </c>
      <c r="O53" s="129" t="s">
        <v>401</v>
      </c>
      <c r="P53" s="127" t="s">
        <v>499</v>
      </c>
      <c r="Q53" s="127" t="s">
        <v>375</v>
      </c>
      <c r="R53" s="131">
        <v>13075</v>
      </c>
    </row>
    <row r="54" spans="2:18" x14ac:dyDescent="0.2">
      <c r="B54" s="149">
        <v>14</v>
      </c>
      <c r="C54" s="150" t="s">
        <v>39</v>
      </c>
      <c r="D54" s="116" t="s">
        <v>491</v>
      </c>
      <c r="E54" s="116" t="s">
        <v>77</v>
      </c>
      <c r="F54" s="152">
        <v>16148</v>
      </c>
      <c r="H54" s="151"/>
      <c r="I54" s="157"/>
      <c r="J54" s="156"/>
      <c r="K54" s="156"/>
      <c r="L54" s="157"/>
      <c r="N54" s="130">
        <v>14</v>
      </c>
      <c r="O54" s="129" t="s">
        <v>39</v>
      </c>
      <c r="P54" s="127" t="s">
        <v>67</v>
      </c>
      <c r="Q54" s="127" t="s">
        <v>62</v>
      </c>
      <c r="R54" s="131">
        <v>16014</v>
      </c>
    </row>
    <row r="55" spans="2:18" x14ac:dyDescent="0.2">
      <c r="B55" s="149">
        <v>15</v>
      </c>
      <c r="C55" s="150" t="s">
        <v>39</v>
      </c>
      <c r="D55" s="116" t="s">
        <v>269</v>
      </c>
      <c r="E55" s="116" t="s">
        <v>63</v>
      </c>
      <c r="F55" s="152">
        <v>29054</v>
      </c>
      <c r="H55" s="151"/>
      <c r="I55" s="157"/>
      <c r="J55" s="156"/>
      <c r="K55" s="156"/>
      <c r="L55" s="157"/>
      <c r="N55" s="130">
        <v>15</v>
      </c>
      <c r="O55" s="129" t="s">
        <v>401</v>
      </c>
      <c r="P55" s="127" t="s">
        <v>376</v>
      </c>
      <c r="Q55" s="127" t="s">
        <v>132</v>
      </c>
      <c r="R55" s="131">
        <v>12043</v>
      </c>
    </row>
    <row r="56" spans="2:18" x14ac:dyDescent="0.2">
      <c r="B56" s="149">
        <v>16</v>
      </c>
      <c r="C56" s="150" t="s">
        <v>39</v>
      </c>
      <c r="D56" s="116" t="s">
        <v>129</v>
      </c>
      <c r="E56" s="116" t="s">
        <v>82</v>
      </c>
      <c r="F56" s="152">
        <v>29053</v>
      </c>
      <c r="H56" s="151"/>
      <c r="I56" s="157"/>
      <c r="J56" s="156"/>
      <c r="K56" s="156"/>
      <c r="L56" s="157"/>
      <c r="N56" s="130">
        <v>16</v>
      </c>
      <c r="O56" s="129" t="s">
        <v>39</v>
      </c>
      <c r="P56" s="127" t="s">
        <v>373</v>
      </c>
      <c r="Q56" s="127" t="s">
        <v>73</v>
      </c>
      <c r="R56" s="131">
        <v>14058</v>
      </c>
    </row>
    <row r="57" spans="2:18" x14ac:dyDescent="0.2">
      <c r="B57" s="149">
        <v>17</v>
      </c>
      <c r="C57" s="150" t="s">
        <v>39</v>
      </c>
      <c r="D57" s="116" t="s">
        <v>267</v>
      </c>
      <c r="E57" s="116" t="s">
        <v>62</v>
      </c>
      <c r="F57" s="152">
        <v>16147</v>
      </c>
      <c r="H57" s="151"/>
      <c r="I57" s="157"/>
      <c r="J57" s="156"/>
      <c r="K57" s="156"/>
      <c r="L57" s="157"/>
      <c r="N57" s="130">
        <v>17</v>
      </c>
      <c r="O57" s="129" t="s">
        <v>401</v>
      </c>
      <c r="P57" s="127" t="s">
        <v>377</v>
      </c>
      <c r="Q57" s="127" t="s">
        <v>378</v>
      </c>
      <c r="R57" s="131">
        <v>14059</v>
      </c>
    </row>
    <row r="58" spans="2:18" x14ac:dyDescent="0.2">
      <c r="B58" s="149">
        <v>18</v>
      </c>
      <c r="C58" s="150" t="s">
        <v>401</v>
      </c>
      <c r="D58" s="116" t="s">
        <v>265</v>
      </c>
      <c r="E58" s="116" t="s">
        <v>266</v>
      </c>
      <c r="F58" s="152">
        <v>12060</v>
      </c>
      <c r="H58" s="151"/>
      <c r="I58" s="157"/>
      <c r="J58" s="156"/>
      <c r="K58" s="156"/>
      <c r="L58" s="157"/>
      <c r="N58" s="130">
        <v>18</v>
      </c>
      <c r="O58" s="129" t="s">
        <v>401</v>
      </c>
      <c r="P58" s="127" t="s">
        <v>412</v>
      </c>
      <c r="Q58" s="127" t="s">
        <v>495</v>
      </c>
      <c r="R58" s="131">
        <v>17026</v>
      </c>
    </row>
    <row r="59" spans="2:18" x14ac:dyDescent="0.2">
      <c r="B59" s="149">
        <v>19</v>
      </c>
      <c r="C59" s="150" t="s">
        <v>401</v>
      </c>
      <c r="D59" s="116" t="s">
        <v>65</v>
      </c>
      <c r="E59" s="116" t="s">
        <v>66</v>
      </c>
      <c r="F59" s="152">
        <v>12050</v>
      </c>
      <c r="H59" s="151"/>
      <c r="I59" s="157"/>
      <c r="J59" s="156"/>
      <c r="K59" s="156"/>
      <c r="L59" s="157"/>
      <c r="N59" s="130">
        <v>19</v>
      </c>
      <c r="O59" s="129" t="s">
        <v>39</v>
      </c>
      <c r="P59" s="127" t="s">
        <v>370</v>
      </c>
      <c r="Q59" s="127" t="s">
        <v>90</v>
      </c>
      <c r="R59" s="131">
        <v>14070</v>
      </c>
    </row>
    <row r="60" spans="2:18" x14ac:dyDescent="0.2">
      <c r="B60" s="149">
        <v>20</v>
      </c>
      <c r="C60" s="150" t="s">
        <v>39</v>
      </c>
      <c r="D60" s="116" t="s">
        <v>273</v>
      </c>
      <c r="E60" s="116" t="s">
        <v>77</v>
      </c>
      <c r="F60" s="152">
        <v>14101</v>
      </c>
      <c r="H60" s="151"/>
      <c r="I60" s="157"/>
      <c r="J60" s="156"/>
      <c r="K60" s="156"/>
      <c r="L60" s="157"/>
      <c r="N60" s="130">
        <v>20</v>
      </c>
      <c r="O60" s="129" t="s">
        <v>401</v>
      </c>
      <c r="P60" s="127" t="s">
        <v>380</v>
      </c>
      <c r="Q60" s="127" t="s">
        <v>173</v>
      </c>
      <c r="R60" s="131">
        <v>14014</v>
      </c>
    </row>
    <row r="61" spans="2:18" x14ac:dyDescent="0.2">
      <c r="B61" s="149">
        <v>21</v>
      </c>
      <c r="C61" s="150" t="s">
        <v>401</v>
      </c>
      <c r="D61" s="116" t="s">
        <v>163</v>
      </c>
      <c r="E61" s="116" t="s">
        <v>164</v>
      </c>
      <c r="F61" s="152">
        <v>12059</v>
      </c>
      <c r="H61" s="151"/>
      <c r="I61" s="157"/>
      <c r="J61" s="156"/>
      <c r="K61" s="156"/>
      <c r="L61" s="157"/>
      <c r="N61" s="130">
        <v>21</v>
      </c>
      <c r="O61" s="129" t="s">
        <v>39</v>
      </c>
      <c r="P61" s="127" t="s">
        <v>381</v>
      </c>
      <c r="Q61" s="127" t="s">
        <v>82</v>
      </c>
      <c r="R61" s="131">
        <v>22998</v>
      </c>
    </row>
    <row r="62" spans="2:18" ht="13.5" thickBot="1" x14ac:dyDescent="0.25">
      <c r="B62" s="153">
        <v>22</v>
      </c>
      <c r="C62" s="154" t="s">
        <v>401</v>
      </c>
      <c r="D62" s="117" t="s">
        <v>185</v>
      </c>
      <c r="E62" s="117" t="s">
        <v>108</v>
      </c>
      <c r="F62" s="155">
        <v>98417</v>
      </c>
      <c r="H62" s="151"/>
      <c r="I62" s="157"/>
      <c r="J62" s="156"/>
      <c r="K62" s="156"/>
      <c r="L62" s="157"/>
      <c r="N62" s="130">
        <v>22</v>
      </c>
      <c r="O62" s="129" t="s">
        <v>401</v>
      </c>
      <c r="P62" s="127" t="s">
        <v>383</v>
      </c>
      <c r="Q62" s="127" t="s">
        <v>384</v>
      </c>
      <c r="R62" s="131">
        <v>23083</v>
      </c>
    </row>
    <row r="63" spans="2:18" x14ac:dyDescent="0.2">
      <c r="B63" s="151"/>
      <c r="C63" s="151"/>
      <c r="D63" s="16"/>
      <c r="E63" s="16"/>
      <c r="F63" s="151"/>
      <c r="H63" s="151"/>
      <c r="I63" s="157"/>
      <c r="J63" s="156"/>
      <c r="K63" s="156"/>
      <c r="L63" s="157"/>
      <c r="N63" s="130">
        <v>23</v>
      </c>
      <c r="O63" s="129" t="s">
        <v>401</v>
      </c>
      <c r="P63" s="127" t="s">
        <v>385</v>
      </c>
      <c r="Q63" s="127" t="s">
        <v>101</v>
      </c>
      <c r="R63" s="131">
        <v>14013</v>
      </c>
    </row>
    <row r="64" spans="2:18" x14ac:dyDescent="0.2">
      <c r="B64" s="15"/>
      <c r="C64" s="83"/>
      <c r="D64" s="79"/>
      <c r="E64" s="79"/>
      <c r="F64" s="89"/>
      <c r="H64" s="93"/>
      <c r="I64" s="93"/>
      <c r="J64" s="93"/>
      <c r="K64" s="93"/>
      <c r="L64" s="93"/>
      <c r="N64" s="130">
        <v>24</v>
      </c>
      <c r="O64" s="129" t="s">
        <v>39</v>
      </c>
      <c r="P64" s="127" t="s">
        <v>386</v>
      </c>
      <c r="Q64" s="127" t="s">
        <v>71</v>
      </c>
      <c r="R64" s="131">
        <v>98439</v>
      </c>
    </row>
    <row r="65" spans="2:18" x14ac:dyDescent="0.2">
      <c r="B65" s="15"/>
      <c r="C65" s="83"/>
      <c r="D65" s="79"/>
      <c r="E65" s="79"/>
      <c r="F65" s="89"/>
      <c r="H65" s="93"/>
      <c r="I65" s="93"/>
      <c r="J65" s="93"/>
      <c r="K65" s="93"/>
      <c r="L65" s="93"/>
      <c r="N65" s="130">
        <v>25</v>
      </c>
      <c r="O65" s="129" t="s">
        <v>39</v>
      </c>
      <c r="P65" s="127" t="s">
        <v>387</v>
      </c>
      <c r="Q65" s="127" t="s">
        <v>77</v>
      </c>
      <c r="R65" s="131">
        <v>21840</v>
      </c>
    </row>
    <row r="66" spans="2:18" ht="13.5" thickBot="1" x14ac:dyDescent="0.25">
      <c r="B66" s="15"/>
      <c r="C66" s="83"/>
      <c r="D66" s="79"/>
      <c r="E66" s="79"/>
      <c r="F66" s="89"/>
      <c r="H66" s="93"/>
      <c r="I66" s="93"/>
      <c r="J66" s="93"/>
      <c r="K66" s="93"/>
      <c r="L66" s="93"/>
      <c r="N66" s="132">
        <v>26</v>
      </c>
      <c r="O66" s="133" t="s">
        <v>401</v>
      </c>
      <c r="P66" s="128" t="s">
        <v>388</v>
      </c>
      <c r="Q66" s="128" t="s">
        <v>75</v>
      </c>
      <c r="R66" s="134">
        <v>21842</v>
      </c>
    </row>
    <row r="67" spans="2:18" x14ac:dyDescent="0.2">
      <c r="B67" s="15"/>
      <c r="C67" s="83"/>
      <c r="D67" s="79"/>
      <c r="E67" s="79"/>
      <c r="F67" s="89"/>
      <c r="H67" s="93"/>
      <c r="I67" s="93"/>
      <c r="J67" s="93"/>
      <c r="K67" s="93"/>
      <c r="L67" s="93"/>
      <c r="N67" s="157"/>
      <c r="O67" s="157"/>
      <c r="P67" s="156"/>
      <c r="Q67" s="156"/>
      <c r="R67" s="157"/>
    </row>
    <row r="68" spans="2:18" x14ac:dyDescent="0.2">
      <c r="B68" s="15"/>
      <c r="C68" s="83"/>
      <c r="D68" s="79"/>
      <c r="E68" s="79"/>
      <c r="F68" s="89"/>
      <c r="H68" s="93"/>
      <c r="I68" s="93"/>
      <c r="J68" s="93"/>
      <c r="K68" s="93"/>
      <c r="L68" s="93"/>
      <c r="N68" s="157"/>
      <c r="O68" s="157"/>
      <c r="P68" s="156"/>
      <c r="Q68" s="156"/>
      <c r="R68" s="157"/>
    </row>
    <row r="69" spans="2:18" ht="13.5" thickBot="1" x14ac:dyDescent="0.25">
      <c r="B69" s="15"/>
      <c r="C69" s="83"/>
      <c r="D69" s="79"/>
      <c r="E69" s="79"/>
      <c r="F69" s="89"/>
      <c r="H69" s="93"/>
      <c r="I69" s="93"/>
      <c r="J69" s="93"/>
      <c r="K69" s="93"/>
      <c r="L69" s="93"/>
      <c r="N69" s="15"/>
      <c r="P69" s="79"/>
      <c r="Q69" s="79"/>
      <c r="R69" s="89"/>
    </row>
    <row r="70" spans="2:18" ht="26.25" x14ac:dyDescent="0.4">
      <c r="B70" s="310" t="s">
        <v>474</v>
      </c>
      <c r="C70" s="311"/>
      <c r="D70" s="311"/>
      <c r="E70" s="312"/>
      <c r="F70" s="313"/>
      <c r="H70" s="310" t="s">
        <v>474</v>
      </c>
      <c r="I70" s="311"/>
      <c r="J70" s="311"/>
      <c r="K70" s="312"/>
      <c r="L70" s="313"/>
      <c r="N70" s="310" t="s">
        <v>474</v>
      </c>
      <c r="O70" s="311"/>
      <c r="P70" s="311"/>
      <c r="Q70" s="312"/>
      <c r="R70" s="313"/>
    </row>
    <row r="71" spans="2:18" ht="13.5" thickBot="1" x14ac:dyDescent="0.25">
      <c r="B71" s="149"/>
      <c r="C71" s="70"/>
      <c r="D71" s="22"/>
      <c r="E71" s="77"/>
      <c r="F71" s="72"/>
      <c r="H71" s="149"/>
      <c r="I71" s="70"/>
      <c r="J71" s="22"/>
      <c r="K71" s="77"/>
      <c r="L71" s="72"/>
      <c r="N71" s="149"/>
      <c r="O71" s="70"/>
      <c r="P71" s="22"/>
      <c r="Q71" s="77"/>
      <c r="R71" s="72"/>
    </row>
    <row r="72" spans="2:18" ht="27" thickBot="1" x14ac:dyDescent="0.45">
      <c r="B72" s="67" t="s">
        <v>9</v>
      </c>
      <c r="C72" s="314" t="s">
        <v>337</v>
      </c>
      <c r="D72" s="315"/>
      <c r="E72" s="315"/>
      <c r="F72" s="316"/>
      <c r="H72" s="67" t="s">
        <v>9</v>
      </c>
      <c r="I72" s="314" t="s">
        <v>337</v>
      </c>
      <c r="J72" s="315"/>
      <c r="K72" s="315"/>
      <c r="L72" s="316"/>
      <c r="N72" s="67" t="s">
        <v>9</v>
      </c>
      <c r="O72" s="314" t="s">
        <v>337</v>
      </c>
      <c r="P72" s="315"/>
      <c r="Q72" s="315"/>
      <c r="R72" s="316"/>
    </row>
    <row r="73" spans="2:18" ht="13.5" thickBot="1" x14ac:dyDescent="0.25">
      <c r="B73" s="149"/>
      <c r="C73" s="71"/>
      <c r="D73" s="23"/>
      <c r="E73" s="78"/>
      <c r="F73" s="73"/>
      <c r="H73" s="149"/>
      <c r="I73" s="71"/>
      <c r="J73" s="23"/>
      <c r="K73" s="78"/>
      <c r="L73" s="73"/>
      <c r="N73" s="149"/>
      <c r="O73" s="71"/>
      <c r="P73" s="23"/>
      <c r="Q73" s="78"/>
      <c r="R73" s="73"/>
    </row>
    <row r="74" spans="2:18" ht="27" thickBot="1" x14ac:dyDescent="0.45">
      <c r="B74" s="67" t="s">
        <v>11</v>
      </c>
      <c r="C74" s="317" t="s">
        <v>326</v>
      </c>
      <c r="D74" s="318"/>
      <c r="E74" s="318"/>
      <c r="F74" s="319"/>
      <c r="H74" s="67" t="s">
        <v>11</v>
      </c>
      <c r="I74" s="317" t="s">
        <v>0</v>
      </c>
      <c r="J74" s="318"/>
      <c r="K74" s="318"/>
      <c r="L74" s="319"/>
      <c r="N74" s="67" t="s">
        <v>11</v>
      </c>
      <c r="O74" s="317" t="s">
        <v>18</v>
      </c>
      <c r="P74" s="318"/>
      <c r="Q74" s="318"/>
      <c r="R74" s="319"/>
    </row>
    <row r="75" spans="2:18" ht="24.95" customHeight="1" x14ac:dyDescent="0.2">
      <c r="B75" s="75" t="s">
        <v>58</v>
      </c>
      <c r="C75" s="320" t="s">
        <v>338</v>
      </c>
      <c r="D75" s="321"/>
      <c r="E75" s="321"/>
      <c r="F75" s="322"/>
      <c r="H75" s="75" t="s">
        <v>58</v>
      </c>
      <c r="I75" s="320" t="s">
        <v>339</v>
      </c>
      <c r="J75" s="321"/>
      <c r="K75" s="321"/>
      <c r="L75" s="322"/>
      <c r="N75" s="75" t="s">
        <v>58</v>
      </c>
      <c r="O75" s="320" t="s">
        <v>261</v>
      </c>
      <c r="P75" s="321"/>
      <c r="Q75" s="321"/>
      <c r="R75" s="322"/>
    </row>
    <row r="76" spans="2:18" x14ac:dyDescent="0.2">
      <c r="B76" s="68" t="s">
        <v>13</v>
      </c>
      <c r="C76" s="24" t="s">
        <v>14</v>
      </c>
      <c r="D76" s="308" t="s">
        <v>15</v>
      </c>
      <c r="E76" s="309"/>
      <c r="F76" s="69" t="s">
        <v>16</v>
      </c>
      <c r="H76" s="68" t="s">
        <v>13</v>
      </c>
      <c r="I76" s="24" t="s">
        <v>14</v>
      </c>
      <c r="J76" s="308" t="s">
        <v>15</v>
      </c>
      <c r="K76" s="309"/>
      <c r="L76" s="69" t="s">
        <v>16</v>
      </c>
      <c r="N76" s="84" t="s">
        <v>13</v>
      </c>
      <c r="O76" s="85" t="s">
        <v>14</v>
      </c>
      <c r="P76" s="326" t="s">
        <v>15</v>
      </c>
      <c r="Q76" s="327"/>
      <c r="R76" s="86" t="s">
        <v>16</v>
      </c>
    </row>
    <row r="77" spans="2:18" ht="12.75" customHeight="1" x14ac:dyDescent="0.2">
      <c r="B77" s="123" t="s">
        <v>17</v>
      </c>
      <c r="C77" s="129" t="s">
        <v>401</v>
      </c>
      <c r="D77" s="145" t="s">
        <v>313</v>
      </c>
      <c r="E77" s="145" t="s">
        <v>314</v>
      </c>
      <c r="F77" s="131">
        <v>20702</v>
      </c>
      <c r="H77" s="123" t="s">
        <v>17</v>
      </c>
      <c r="I77" s="129" t="s">
        <v>39</v>
      </c>
      <c r="J77" s="145" t="s">
        <v>208</v>
      </c>
      <c r="K77" s="145" t="s">
        <v>62</v>
      </c>
      <c r="L77" s="131">
        <v>27080</v>
      </c>
      <c r="N77" s="149" t="s">
        <v>17</v>
      </c>
      <c r="O77" s="147" t="s">
        <v>39</v>
      </c>
      <c r="P77" s="80" t="s">
        <v>172</v>
      </c>
      <c r="Q77" s="80" t="s">
        <v>120</v>
      </c>
      <c r="R77" s="87">
        <v>26074</v>
      </c>
    </row>
    <row r="78" spans="2:18" x14ac:dyDescent="0.2">
      <c r="B78" s="123">
        <v>2</v>
      </c>
      <c r="C78" s="129" t="s">
        <v>401</v>
      </c>
      <c r="D78" s="145" t="s">
        <v>186</v>
      </c>
      <c r="E78" s="145" t="s">
        <v>146</v>
      </c>
      <c r="F78" s="131">
        <v>12022</v>
      </c>
      <c r="H78" s="123">
        <v>2</v>
      </c>
      <c r="I78" s="129" t="s">
        <v>401</v>
      </c>
      <c r="J78" s="145" t="s">
        <v>299</v>
      </c>
      <c r="K78" s="145" t="s">
        <v>155</v>
      </c>
      <c r="L78" s="131">
        <v>27088</v>
      </c>
      <c r="N78" s="149">
        <v>2</v>
      </c>
      <c r="O78" s="147" t="s">
        <v>39</v>
      </c>
      <c r="P78" s="80" t="s">
        <v>145</v>
      </c>
      <c r="Q78" s="80" t="s">
        <v>115</v>
      </c>
      <c r="R78" s="87">
        <v>26075</v>
      </c>
    </row>
    <row r="79" spans="2:18" x14ac:dyDescent="0.2">
      <c r="B79" s="123">
        <v>3</v>
      </c>
      <c r="C79" s="129" t="s">
        <v>401</v>
      </c>
      <c r="D79" s="145" t="s">
        <v>317</v>
      </c>
      <c r="E79" s="145" t="s">
        <v>266</v>
      </c>
      <c r="F79" s="131">
        <v>24330</v>
      </c>
      <c r="H79" s="123">
        <v>3</v>
      </c>
      <c r="I79" s="129" t="s">
        <v>39</v>
      </c>
      <c r="J79" s="145" t="s">
        <v>391</v>
      </c>
      <c r="K79" s="145" t="s">
        <v>77</v>
      </c>
      <c r="L79" s="131">
        <v>15060</v>
      </c>
      <c r="N79" s="149">
        <v>3</v>
      </c>
      <c r="O79" s="147" t="s">
        <v>39</v>
      </c>
      <c r="P79" s="80" t="s">
        <v>213</v>
      </c>
      <c r="Q79" s="80" t="s">
        <v>84</v>
      </c>
      <c r="R79" s="87">
        <v>22007</v>
      </c>
    </row>
    <row r="80" spans="2:18" x14ac:dyDescent="0.2">
      <c r="B80" s="123">
        <v>4</v>
      </c>
      <c r="C80" s="129" t="s">
        <v>39</v>
      </c>
      <c r="D80" s="145" t="s">
        <v>320</v>
      </c>
      <c r="E80" s="145" t="s">
        <v>321</v>
      </c>
      <c r="F80" s="131">
        <v>29037</v>
      </c>
      <c r="H80" s="123">
        <v>4</v>
      </c>
      <c r="I80" s="129" t="s">
        <v>401</v>
      </c>
      <c r="J80" s="145" t="s">
        <v>174</v>
      </c>
      <c r="K80" s="145" t="s">
        <v>118</v>
      </c>
      <c r="L80" s="131">
        <v>29009</v>
      </c>
      <c r="N80" s="149">
        <v>4</v>
      </c>
      <c r="O80" s="147" t="s">
        <v>39</v>
      </c>
      <c r="P80" s="80" t="s">
        <v>172</v>
      </c>
      <c r="Q80" s="80" t="s">
        <v>76</v>
      </c>
      <c r="R80" s="87">
        <v>27069</v>
      </c>
    </row>
    <row r="81" spans="2:18" x14ac:dyDescent="0.2">
      <c r="B81" s="123">
        <v>5</v>
      </c>
      <c r="C81" s="129" t="s">
        <v>401</v>
      </c>
      <c r="D81" s="145" t="s">
        <v>315</v>
      </c>
      <c r="E81" s="145" t="s">
        <v>266</v>
      </c>
      <c r="F81" s="131">
        <v>20701</v>
      </c>
      <c r="H81" s="123">
        <v>5</v>
      </c>
      <c r="I81" s="129" t="s">
        <v>39</v>
      </c>
      <c r="J81" s="145" t="s">
        <v>392</v>
      </c>
      <c r="K81" s="145" t="s">
        <v>89</v>
      </c>
      <c r="L81" s="131">
        <v>15086</v>
      </c>
      <c r="N81" s="149">
        <v>5</v>
      </c>
      <c r="O81" s="147" t="s">
        <v>401</v>
      </c>
      <c r="P81" s="80" t="s">
        <v>262</v>
      </c>
      <c r="Q81" s="80" t="s">
        <v>190</v>
      </c>
      <c r="R81" s="87">
        <v>98373</v>
      </c>
    </row>
    <row r="82" spans="2:18" x14ac:dyDescent="0.2">
      <c r="B82" s="123">
        <v>6</v>
      </c>
      <c r="C82" s="129" t="s">
        <v>401</v>
      </c>
      <c r="D82" s="145" t="s">
        <v>316</v>
      </c>
      <c r="E82" s="145" t="s">
        <v>266</v>
      </c>
      <c r="F82" s="131">
        <v>26001</v>
      </c>
      <c r="H82" s="123">
        <v>6</v>
      </c>
      <c r="I82" s="129" t="s">
        <v>39</v>
      </c>
      <c r="J82" s="145" t="s">
        <v>396</v>
      </c>
      <c r="K82" s="145" t="s">
        <v>89</v>
      </c>
      <c r="L82" s="131">
        <v>15093</v>
      </c>
      <c r="N82" s="149">
        <v>6</v>
      </c>
      <c r="O82" s="147" t="s">
        <v>39</v>
      </c>
      <c r="P82" s="80" t="s">
        <v>197</v>
      </c>
      <c r="Q82" s="80" t="s">
        <v>63</v>
      </c>
      <c r="R82" s="87">
        <v>96200</v>
      </c>
    </row>
    <row r="83" spans="2:18" x14ac:dyDescent="0.2">
      <c r="B83" s="123">
        <v>7</v>
      </c>
      <c r="C83" s="129" t="s">
        <v>39</v>
      </c>
      <c r="D83" s="145" t="s">
        <v>319</v>
      </c>
      <c r="E83" s="145" t="s">
        <v>220</v>
      </c>
      <c r="F83" s="131">
        <v>21776</v>
      </c>
      <c r="H83" s="123">
        <v>7</v>
      </c>
      <c r="I83" s="129" t="s">
        <v>401</v>
      </c>
      <c r="J83" s="145" t="s">
        <v>182</v>
      </c>
      <c r="K83" s="145" t="s">
        <v>183</v>
      </c>
      <c r="L83" s="131">
        <v>21805</v>
      </c>
      <c r="N83" s="149">
        <v>7</v>
      </c>
      <c r="O83" s="147" t="s">
        <v>39</v>
      </c>
      <c r="P83" s="80" t="s">
        <v>402</v>
      </c>
      <c r="Q83" s="80" t="s">
        <v>403</v>
      </c>
      <c r="R83" s="87">
        <v>15068</v>
      </c>
    </row>
    <row r="84" spans="2:18" x14ac:dyDescent="0.2">
      <c r="B84" s="123">
        <v>8</v>
      </c>
      <c r="C84" s="129" t="s">
        <v>401</v>
      </c>
      <c r="D84" s="145" t="s">
        <v>318</v>
      </c>
      <c r="E84" s="145" t="s">
        <v>244</v>
      </c>
      <c r="F84" s="131">
        <v>15013</v>
      </c>
      <c r="H84" s="123">
        <v>8</v>
      </c>
      <c r="I84" s="129" t="s">
        <v>39</v>
      </c>
      <c r="J84" s="145" t="s">
        <v>393</v>
      </c>
      <c r="K84" s="145" t="s">
        <v>394</v>
      </c>
      <c r="L84" s="131">
        <v>15087</v>
      </c>
      <c r="N84" s="149">
        <v>8</v>
      </c>
      <c r="O84" s="147" t="s">
        <v>39</v>
      </c>
      <c r="P84" s="80" t="s">
        <v>123</v>
      </c>
      <c r="Q84" s="80" t="s">
        <v>71</v>
      </c>
      <c r="R84" s="87">
        <v>21851</v>
      </c>
    </row>
    <row r="85" spans="2:18" x14ac:dyDescent="0.2">
      <c r="B85" s="149"/>
      <c r="C85" s="150" t="s">
        <v>39</v>
      </c>
      <c r="D85" s="158" t="s">
        <v>501</v>
      </c>
      <c r="E85" s="158" t="s">
        <v>77</v>
      </c>
      <c r="F85" s="152">
        <v>97297</v>
      </c>
      <c r="H85" s="123">
        <v>9</v>
      </c>
      <c r="I85" s="129" t="s">
        <v>39</v>
      </c>
      <c r="J85" s="145" t="s">
        <v>284</v>
      </c>
      <c r="K85" s="145" t="s">
        <v>397</v>
      </c>
      <c r="L85" s="131">
        <v>16001</v>
      </c>
      <c r="N85" s="149">
        <v>9</v>
      </c>
      <c r="O85" s="147" t="s">
        <v>39</v>
      </c>
      <c r="P85" s="80" t="s">
        <v>197</v>
      </c>
      <c r="Q85" s="80" t="s">
        <v>85</v>
      </c>
      <c r="R85" s="87">
        <v>97232</v>
      </c>
    </row>
    <row r="86" spans="2:18" x14ac:dyDescent="0.2">
      <c r="B86" s="149"/>
      <c r="C86" s="150" t="s">
        <v>39</v>
      </c>
      <c r="D86" s="158" t="s">
        <v>113</v>
      </c>
      <c r="E86" s="158" t="s">
        <v>502</v>
      </c>
      <c r="F86" s="152">
        <v>12001</v>
      </c>
      <c r="H86" s="123">
        <v>10</v>
      </c>
      <c r="I86" s="129" t="s">
        <v>39</v>
      </c>
      <c r="J86" s="145" t="s">
        <v>165</v>
      </c>
      <c r="K86" s="145" t="s">
        <v>63</v>
      </c>
      <c r="L86" s="131">
        <v>98432</v>
      </c>
      <c r="N86" s="149">
        <v>10</v>
      </c>
      <c r="O86" s="147" t="s">
        <v>39</v>
      </c>
      <c r="P86" s="80" t="s">
        <v>404</v>
      </c>
      <c r="Q86" s="80" t="s">
        <v>68</v>
      </c>
      <c r="R86" s="87">
        <v>27085</v>
      </c>
    </row>
    <row r="87" spans="2:18" ht="13.5" thickBot="1" x14ac:dyDescent="0.25">
      <c r="B87" s="153"/>
      <c r="C87" s="154" t="s">
        <v>401</v>
      </c>
      <c r="D87" s="159" t="s">
        <v>317</v>
      </c>
      <c r="E87" s="159" t="s">
        <v>389</v>
      </c>
      <c r="F87" s="155">
        <v>15014</v>
      </c>
      <c r="H87" s="123">
        <v>11</v>
      </c>
      <c r="I87" s="129" t="s">
        <v>39</v>
      </c>
      <c r="J87" s="145" t="s">
        <v>92</v>
      </c>
      <c r="K87" s="145" t="s">
        <v>93</v>
      </c>
      <c r="L87" s="131">
        <v>98425</v>
      </c>
      <c r="N87" s="149">
        <v>11</v>
      </c>
      <c r="O87" s="147" t="s">
        <v>401</v>
      </c>
      <c r="P87" s="80" t="s">
        <v>198</v>
      </c>
      <c r="Q87" s="80" t="s">
        <v>173</v>
      </c>
      <c r="R87" s="87">
        <v>96213</v>
      </c>
    </row>
    <row r="88" spans="2:18" x14ac:dyDescent="0.2">
      <c r="D88" s="13"/>
      <c r="E88" s="13"/>
      <c r="H88" s="123">
        <v>12</v>
      </c>
      <c r="I88" s="129" t="s">
        <v>401</v>
      </c>
      <c r="J88" s="145" t="s">
        <v>503</v>
      </c>
      <c r="K88" s="145" t="s">
        <v>118</v>
      </c>
      <c r="L88" s="131">
        <v>16139</v>
      </c>
      <c r="N88" s="149">
        <v>12</v>
      </c>
      <c r="O88" s="147" t="s">
        <v>39</v>
      </c>
      <c r="P88" s="80" t="s">
        <v>223</v>
      </c>
      <c r="Q88" s="80" t="s">
        <v>90</v>
      </c>
      <c r="R88" s="87">
        <v>25033</v>
      </c>
    </row>
    <row r="89" spans="2:18" x14ac:dyDescent="0.2">
      <c r="D89" s="13"/>
      <c r="E89" s="13"/>
      <c r="H89" s="123">
        <v>13</v>
      </c>
      <c r="I89" s="129" t="s">
        <v>401</v>
      </c>
      <c r="J89" s="145" t="s">
        <v>177</v>
      </c>
      <c r="K89" s="145" t="s">
        <v>96</v>
      </c>
      <c r="L89" s="131">
        <v>21807</v>
      </c>
      <c r="N89" s="149">
        <v>13</v>
      </c>
      <c r="O89" s="147" t="s">
        <v>39</v>
      </c>
      <c r="P89" s="80" t="s">
        <v>86</v>
      </c>
      <c r="Q89" s="80" t="s">
        <v>82</v>
      </c>
      <c r="R89" s="87">
        <v>25092</v>
      </c>
    </row>
    <row r="90" spans="2:18" x14ac:dyDescent="0.2">
      <c r="D90" s="13"/>
      <c r="E90" s="13"/>
      <c r="H90" s="123">
        <v>14</v>
      </c>
      <c r="I90" s="129" t="s">
        <v>401</v>
      </c>
      <c r="J90" s="145" t="s">
        <v>504</v>
      </c>
      <c r="K90" s="145" t="s">
        <v>350</v>
      </c>
      <c r="L90" s="131">
        <v>16121</v>
      </c>
      <c r="N90" s="149">
        <v>14</v>
      </c>
      <c r="O90" s="147" t="s">
        <v>39</v>
      </c>
      <c r="P90" s="80" t="s">
        <v>152</v>
      </c>
      <c r="Q90" s="80" t="s">
        <v>110</v>
      </c>
      <c r="R90" s="87">
        <v>27083</v>
      </c>
    </row>
    <row r="91" spans="2:18" x14ac:dyDescent="0.2">
      <c r="D91" s="13"/>
      <c r="E91" s="13"/>
      <c r="H91" s="123">
        <v>15</v>
      </c>
      <c r="I91" s="129" t="s">
        <v>401</v>
      </c>
      <c r="J91" s="145" t="s">
        <v>505</v>
      </c>
      <c r="K91" s="145" t="s">
        <v>173</v>
      </c>
      <c r="L91" s="131">
        <v>16103</v>
      </c>
      <c r="N91" s="149">
        <v>15</v>
      </c>
      <c r="O91" s="147" t="s">
        <v>39</v>
      </c>
      <c r="P91" s="80" t="s">
        <v>103</v>
      </c>
      <c r="Q91" s="80" t="s">
        <v>87</v>
      </c>
      <c r="R91" s="87">
        <v>96100</v>
      </c>
    </row>
    <row r="92" spans="2:18" x14ac:dyDescent="0.2">
      <c r="D92" s="13"/>
      <c r="E92" s="13"/>
      <c r="H92" s="123">
        <v>16</v>
      </c>
      <c r="I92" s="129" t="s">
        <v>401</v>
      </c>
      <c r="J92" s="145" t="s">
        <v>168</v>
      </c>
      <c r="K92" s="145" t="s">
        <v>101</v>
      </c>
      <c r="L92" s="131">
        <v>10056</v>
      </c>
      <c r="N92" s="149">
        <v>16</v>
      </c>
      <c r="O92" s="147" t="s">
        <v>39</v>
      </c>
      <c r="P92" s="80" t="s">
        <v>121</v>
      </c>
      <c r="Q92" s="80" t="s">
        <v>122</v>
      </c>
      <c r="R92" s="87">
        <v>11027</v>
      </c>
    </row>
    <row r="93" spans="2:18" x14ac:dyDescent="0.2">
      <c r="D93" s="13"/>
      <c r="E93" s="13"/>
      <c r="H93" s="123">
        <v>17</v>
      </c>
      <c r="I93" s="129" t="s">
        <v>39</v>
      </c>
      <c r="J93" s="145" t="s">
        <v>175</v>
      </c>
      <c r="K93" s="145" t="s">
        <v>176</v>
      </c>
      <c r="L93" s="131">
        <v>21811</v>
      </c>
      <c r="N93" s="149">
        <v>17</v>
      </c>
      <c r="O93" s="147" t="s">
        <v>401</v>
      </c>
      <c r="P93" s="80" t="s">
        <v>262</v>
      </c>
      <c r="Q93" s="80" t="s">
        <v>101</v>
      </c>
      <c r="R93" s="87">
        <v>15063</v>
      </c>
    </row>
    <row r="94" spans="2:18" ht="13.5" thickBot="1" x14ac:dyDescent="0.25">
      <c r="D94" s="13"/>
      <c r="E94" s="13"/>
      <c r="H94" s="123">
        <v>18</v>
      </c>
      <c r="I94" s="129" t="s">
        <v>39</v>
      </c>
      <c r="J94" s="145" t="s">
        <v>506</v>
      </c>
      <c r="K94" s="145" t="s">
        <v>77</v>
      </c>
      <c r="L94" s="131">
        <v>16149</v>
      </c>
      <c r="N94" s="153">
        <v>18</v>
      </c>
      <c r="O94" s="148" t="s">
        <v>401</v>
      </c>
      <c r="P94" s="81" t="s">
        <v>106</v>
      </c>
      <c r="Q94" s="81" t="s">
        <v>99</v>
      </c>
      <c r="R94" s="88">
        <v>96099</v>
      </c>
    </row>
    <row r="95" spans="2:18" ht="13.5" thickBot="1" x14ac:dyDescent="0.25">
      <c r="B95" s="15"/>
      <c r="H95" s="124">
        <v>19</v>
      </c>
      <c r="I95" s="133" t="s">
        <v>401</v>
      </c>
      <c r="J95" s="146" t="s">
        <v>181</v>
      </c>
      <c r="K95" s="146" t="s">
        <v>81</v>
      </c>
      <c r="L95" s="134">
        <v>10057</v>
      </c>
      <c r="N95" s="151"/>
      <c r="O95" s="89"/>
      <c r="P95" s="79"/>
      <c r="Q95" s="79"/>
      <c r="R95" s="89"/>
    </row>
    <row r="96" spans="2:18" ht="26.25" x14ac:dyDescent="0.4">
      <c r="B96" s="310" t="s">
        <v>474</v>
      </c>
      <c r="C96" s="311"/>
      <c r="D96" s="311"/>
      <c r="E96" s="312"/>
      <c r="F96" s="313"/>
      <c r="J96" s="13"/>
      <c r="L96" s="13"/>
      <c r="N96" s="151"/>
      <c r="O96" s="89"/>
      <c r="P96" s="79"/>
      <c r="Q96" s="79"/>
      <c r="R96" s="89"/>
    </row>
    <row r="97" spans="2:18" ht="13.5" thickBot="1" x14ac:dyDescent="0.25">
      <c r="B97" s="149"/>
      <c r="C97" s="70"/>
      <c r="D97" s="22"/>
      <c r="E97" s="77"/>
      <c r="F97" s="72"/>
      <c r="J97" s="13"/>
      <c r="L97" s="13"/>
      <c r="N97" s="151"/>
      <c r="O97" s="89"/>
      <c r="P97" s="79"/>
      <c r="Q97" s="79"/>
      <c r="R97" s="89"/>
    </row>
    <row r="98" spans="2:18" ht="27" thickBot="1" x14ac:dyDescent="0.45">
      <c r="B98" s="67" t="s">
        <v>9</v>
      </c>
      <c r="C98" s="314" t="s">
        <v>337</v>
      </c>
      <c r="D98" s="315"/>
      <c r="E98" s="315"/>
      <c r="F98" s="316"/>
      <c r="J98" s="13"/>
      <c r="L98" s="13"/>
      <c r="N98" s="151"/>
      <c r="O98" s="89"/>
      <c r="P98" s="79"/>
      <c r="Q98" s="79"/>
      <c r="R98" s="89"/>
    </row>
    <row r="99" spans="2:18" ht="13.5" thickBot="1" x14ac:dyDescent="0.25">
      <c r="B99" s="149"/>
      <c r="C99" s="71"/>
      <c r="D99" s="23"/>
      <c r="E99" s="78"/>
      <c r="F99" s="73"/>
      <c r="J99" s="13"/>
      <c r="L99" s="13"/>
      <c r="N99"/>
      <c r="P99"/>
    </row>
    <row r="100" spans="2:18" ht="27" thickBot="1" x14ac:dyDescent="0.45">
      <c r="B100" s="67" t="s">
        <v>11</v>
      </c>
      <c r="C100" s="317" t="s">
        <v>214</v>
      </c>
      <c r="D100" s="318"/>
      <c r="E100" s="318"/>
      <c r="F100" s="319"/>
      <c r="J100" s="13"/>
      <c r="L100" s="13"/>
      <c r="N100"/>
      <c r="P100"/>
    </row>
    <row r="101" spans="2:18" ht="24.75" customHeight="1" x14ac:dyDescent="0.2">
      <c r="B101" s="75" t="s">
        <v>58</v>
      </c>
      <c r="C101" s="320" t="s">
        <v>510</v>
      </c>
      <c r="D101" s="321"/>
      <c r="E101" s="321"/>
      <c r="F101" s="322"/>
      <c r="J101" s="13"/>
      <c r="L101" s="13"/>
      <c r="N101"/>
      <c r="P101"/>
    </row>
    <row r="102" spans="2:18" x14ac:dyDescent="0.2">
      <c r="B102" s="68" t="s">
        <v>13</v>
      </c>
      <c r="C102" s="24" t="s">
        <v>14</v>
      </c>
      <c r="D102" s="308" t="s">
        <v>15</v>
      </c>
      <c r="E102" s="309"/>
      <c r="F102" s="69" t="s">
        <v>16</v>
      </c>
      <c r="J102" s="13"/>
      <c r="L102" s="13"/>
      <c r="N102"/>
      <c r="P102"/>
    </row>
    <row r="103" spans="2:18" x14ac:dyDescent="0.2">
      <c r="B103" s="149" t="s">
        <v>17</v>
      </c>
      <c r="C103" s="115" t="s">
        <v>39</v>
      </c>
      <c r="D103" s="80" t="s">
        <v>130</v>
      </c>
      <c r="E103" s="144" t="s">
        <v>68</v>
      </c>
      <c r="F103" s="87">
        <v>98465</v>
      </c>
      <c r="J103" s="13"/>
      <c r="L103" s="13"/>
      <c r="N103"/>
      <c r="P103"/>
    </row>
    <row r="104" spans="2:18" x14ac:dyDescent="0.2">
      <c r="B104" s="149">
        <v>2</v>
      </c>
      <c r="C104" s="115" t="s">
        <v>39</v>
      </c>
      <c r="D104" s="80" t="s">
        <v>130</v>
      </c>
      <c r="E104" s="80" t="s">
        <v>507</v>
      </c>
      <c r="F104" s="87">
        <v>10138</v>
      </c>
      <c r="J104" s="13"/>
      <c r="L104" s="13"/>
      <c r="N104"/>
      <c r="P104"/>
    </row>
    <row r="105" spans="2:18" x14ac:dyDescent="0.2">
      <c r="B105" s="149">
        <v>3</v>
      </c>
      <c r="C105" s="74" t="s">
        <v>401</v>
      </c>
      <c r="D105" s="80" t="s">
        <v>131</v>
      </c>
      <c r="E105" s="80" t="s">
        <v>132</v>
      </c>
      <c r="F105" s="87">
        <v>20676</v>
      </c>
      <c r="J105" s="13"/>
      <c r="L105" s="13"/>
      <c r="N105"/>
      <c r="P105"/>
    </row>
    <row r="106" spans="2:18" x14ac:dyDescent="0.2">
      <c r="B106" s="149">
        <v>4</v>
      </c>
      <c r="C106" s="74" t="s">
        <v>401</v>
      </c>
      <c r="D106" s="80" t="s">
        <v>311</v>
      </c>
      <c r="E106" s="80" t="s">
        <v>312</v>
      </c>
      <c r="F106" s="87">
        <v>12076</v>
      </c>
      <c r="J106" s="13"/>
      <c r="L106" s="13"/>
      <c r="N106"/>
      <c r="P106"/>
    </row>
    <row r="107" spans="2:18" ht="13.5" thickBot="1" x14ac:dyDescent="0.25">
      <c r="B107" s="153">
        <v>5</v>
      </c>
      <c r="C107" s="82" t="s">
        <v>401</v>
      </c>
      <c r="D107" s="81" t="s">
        <v>508</v>
      </c>
      <c r="E107" s="81" t="s">
        <v>509</v>
      </c>
      <c r="F107" s="88">
        <v>16136</v>
      </c>
      <c r="J107" s="13"/>
      <c r="L107" s="13"/>
      <c r="N107"/>
      <c r="P107"/>
    </row>
    <row r="108" spans="2:18" x14ac:dyDescent="0.2">
      <c r="B108" s="93"/>
      <c r="C108" s="157"/>
      <c r="D108" s="160"/>
      <c r="E108" s="160"/>
      <c r="F108" s="157"/>
      <c r="J108" s="13"/>
      <c r="L108" s="13"/>
      <c r="N108"/>
      <c r="P108"/>
    </row>
    <row r="109" spans="2:18" x14ac:dyDescent="0.2">
      <c r="B109" s="93"/>
      <c r="C109" s="157"/>
      <c r="D109" s="160"/>
      <c r="E109" s="160"/>
      <c r="F109" s="157"/>
      <c r="J109" s="13"/>
      <c r="L109" s="13"/>
      <c r="N109"/>
      <c r="P109"/>
    </row>
    <row r="110" spans="2:18" x14ac:dyDescent="0.2">
      <c r="B110" s="93"/>
      <c r="C110" s="157"/>
      <c r="D110" s="160"/>
      <c r="E110" s="160"/>
      <c r="F110" s="157"/>
      <c r="J110" s="13"/>
      <c r="L110" s="13"/>
      <c r="N110"/>
      <c r="P110"/>
    </row>
    <row r="111" spans="2:18" x14ac:dyDescent="0.2">
      <c r="B111" s="93"/>
      <c r="C111" s="157"/>
      <c r="D111" s="160"/>
      <c r="E111" s="160"/>
      <c r="F111" s="157"/>
      <c r="J111" s="13"/>
      <c r="L111" s="13"/>
      <c r="N111"/>
      <c r="P111"/>
    </row>
    <row r="112" spans="2:18" x14ac:dyDescent="0.2">
      <c r="B112" s="93"/>
      <c r="C112" s="157"/>
      <c r="D112" s="160"/>
      <c r="E112" s="160"/>
      <c r="F112" s="157"/>
      <c r="J112" s="13"/>
      <c r="L112" s="13"/>
      <c r="N112"/>
      <c r="P112"/>
    </row>
    <row r="113" spans="2:16" x14ac:dyDescent="0.2">
      <c r="B113" s="93"/>
      <c r="C113" s="157"/>
      <c r="D113" s="160"/>
      <c r="E113" s="160"/>
      <c r="F113" s="157"/>
      <c r="J113" s="13"/>
      <c r="L113" s="13"/>
      <c r="N113"/>
      <c r="P113"/>
    </row>
    <row r="114" spans="2:16" x14ac:dyDescent="0.2">
      <c r="B114" s="93"/>
      <c r="C114" s="157"/>
      <c r="D114" s="160"/>
      <c r="E114" s="160"/>
      <c r="F114" s="157"/>
      <c r="J114" s="13"/>
      <c r="L114" s="13"/>
      <c r="N114"/>
      <c r="P114"/>
    </row>
    <row r="115" spans="2:16" x14ac:dyDescent="0.2">
      <c r="B115" s="93"/>
      <c r="C115" s="157"/>
      <c r="D115" s="160"/>
      <c r="E115" s="160"/>
      <c r="F115" s="157"/>
      <c r="J115" s="13"/>
      <c r="L115" s="13"/>
      <c r="N115"/>
      <c r="P115"/>
    </row>
    <row r="116" spans="2:16" x14ac:dyDescent="0.2">
      <c r="B116" s="93"/>
      <c r="C116" s="157"/>
      <c r="D116" s="160"/>
      <c r="E116" s="160"/>
      <c r="F116" s="157"/>
      <c r="J116" s="13"/>
      <c r="L116" s="13"/>
      <c r="N116"/>
      <c r="P116"/>
    </row>
    <row r="117" spans="2:16" x14ac:dyDescent="0.2">
      <c r="B117" s="93"/>
      <c r="C117" s="157"/>
      <c r="D117" s="160"/>
      <c r="E117" s="160"/>
      <c r="F117" s="157"/>
      <c r="J117" s="13"/>
      <c r="L117" s="13"/>
      <c r="N117"/>
      <c r="P117"/>
    </row>
    <row r="118" spans="2:16" x14ac:dyDescent="0.2">
      <c r="B118" s="93"/>
      <c r="C118" s="157"/>
      <c r="D118" s="160"/>
      <c r="E118" s="160"/>
      <c r="F118" s="157"/>
      <c r="J118" s="13"/>
      <c r="L118" s="13"/>
      <c r="N118"/>
      <c r="P118"/>
    </row>
    <row r="119" spans="2:16" x14ac:dyDescent="0.2">
      <c r="B119" s="93"/>
      <c r="C119" s="157"/>
      <c r="D119" s="160"/>
      <c r="E119" s="160"/>
      <c r="F119" s="157"/>
      <c r="J119" s="13"/>
      <c r="L119" s="13"/>
      <c r="N119"/>
      <c r="P119"/>
    </row>
    <row r="120" spans="2:16" x14ac:dyDescent="0.2">
      <c r="B120" s="93"/>
      <c r="C120" s="157"/>
      <c r="D120" s="160"/>
      <c r="E120" s="160"/>
      <c r="F120" s="157"/>
      <c r="J120" s="13"/>
      <c r="L120" s="13"/>
      <c r="N120"/>
      <c r="P120"/>
    </row>
    <row r="121" spans="2:16" x14ac:dyDescent="0.2">
      <c r="J121" s="13"/>
      <c r="L121" s="13"/>
      <c r="N121"/>
      <c r="P121"/>
    </row>
    <row r="122" spans="2:16" x14ac:dyDescent="0.2">
      <c r="H122"/>
      <c r="I122"/>
      <c r="K122"/>
      <c r="N122"/>
      <c r="P122"/>
    </row>
    <row r="123" spans="2:16" x14ac:dyDescent="0.2">
      <c r="H123"/>
      <c r="I123"/>
      <c r="K123"/>
      <c r="N123"/>
      <c r="P123"/>
    </row>
  </sheetData>
  <mergeCells count="50">
    <mergeCell ref="D102:E102"/>
    <mergeCell ref="C100:F100"/>
    <mergeCell ref="C101:F101"/>
    <mergeCell ref="D76:E76"/>
    <mergeCell ref="B70:F70"/>
    <mergeCell ref="C72:F72"/>
    <mergeCell ref="B96:F96"/>
    <mergeCell ref="C98:F98"/>
    <mergeCell ref="I38:L38"/>
    <mergeCell ref="C36:F36"/>
    <mergeCell ref="D8:E8"/>
    <mergeCell ref="C74:F74"/>
    <mergeCell ref="C75:F75"/>
    <mergeCell ref="P76:Q76"/>
    <mergeCell ref="N70:R70"/>
    <mergeCell ref="O72:R72"/>
    <mergeCell ref="O74:R74"/>
    <mergeCell ref="O75:R75"/>
    <mergeCell ref="B2:F2"/>
    <mergeCell ref="C4:F4"/>
    <mergeCell ref="C6:F6"/>
    <mergeCell ref="H2:L2"/>
    <mergeCell ref="I4:L4"/>
    <mergeCell ref="I6:L6"/>
    <mergeCell ref="C7:F7"/>
    <mergeCell ref="J40:K40"/>
    <mergeCell ref="O39:R39"/>
    <mergeCell ref="P40:Q40"/>
    <mergeCell ref="N34:R34"/>
    <mergeCell ref="O36:R36"/>
    <mergeCell ref="O38:R38"/>
    <mergeCell ref="B34:F34"/>
    <mergeCell ref="C38:F38"/>
    <mergeCell ref="H34:L34"/>
    <mergeCell ref="I7:L7"/>
    <mergeCell ref="J8:K8"/>
    <mergeCell ref="I39:L39"/>
    <mergeCell ref="C39:F39"/>
    <mergeCell ref="D40:E40"/>
    <mergeCell ref="I36:L36"/>
    <mergeCell ref="N2:R2"/>
    <mergeCell ref="O4:R4"/>
    <mergeCell ref="O6:R6"/>
    <mergeCell ref="O7:R7"/>
    <mergeCell ref="P8:Q8"/>
    <mergeCell ref="J76:K76"/>
    <mergeCell ref="H70:L70"/>
    <mergeCell ref="I72:L72"/>
    <mergeCell ref="I74:L74"/>
    <mergeCell ref="I75:L75"/>
  </mergeCells>
  <phoneticPr fontId="1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B1:R140"/>
  <sheetViews>
    <sheetView showGridLines="0" zoomScale="85" zoomScaleNormal="85" workbookViewId="0"/>
  </sheetViews>
  <sheetFormatPr defaultRowHeight="12.75" x14ac:dyDescent="0.2"/>
  <cols>
    <col min="1" max="1" width="3.42578125" customWidth="1"/>
    <col min="2" max="2" width="11.28515625" style="13" customWidth="1"/>
    <col min="3" max="3" width="7.5703125" style="13" customWidth="1"/>
    <col min="4" max="4" width="15" customWidth="1"/>
    <col min="5" max="5" width="13.140625" customWidth="1"/>
    <col min="6" max="6" width="9.140625" style="13"/>
    <col min="8" max="8" width="11.28515625" style="13" customWidth="1"/>
    <col min="9" max="9" width="7.7109375" style="13" customWidth="1"/>
    <col min="10" max="10" width="15" customWidth="1"/>
    <col min="11" max="11" width="13.140625" style="13" customWidth="1"/>
    <col min="12" max="12" width="10" customWidth="1"/>
    <col min="13" max="13" width="9.140625" customWidth="1"/>
    <col min="14" max="14" width="11.42578125" style="13" customWidth="1"/>
    <col min="15" max="15" width="7.5703125" customWidth="1"/>
    <col min="16" max="16" width="15" style="13" customWidth="1"/>
    <col min="17" max="17" width="13.140625" customWidth="1"/>
  </cols>
  <sheetData>
    <row r="1" spans="2:18" ht="13.5" thickBot="1" x14ac:dyDescent="0.25"/>
    <row r="2" spans="2:18" s="20" customFormat="1" ht="26.25" x14ac:dyDescent="0.4">
      <c r="B2" s="310" t="s">
        <v>474</v>
      </c>
      <c r="C2" s="311"/>
      <c r="D2" s="311"/>
      <c r="E2" s="312"/>
      <c r="F2" s="313"/>
      <c r="H2" s="323" t="s">
        <v>474</v>
      </c>
      <c r="I2" s="324"/>
      <c r="J2" s="324"/>
      <c r="K2" s="324"/>
      <c r="L2" s="325"/>
      <c r="M2"/>
      <c r="N2" s="310" t="s">
        <v>474</v>
      </c>
      <c r="O2" s="311"/>
      <c r="P2" s="311"/>
      <c r="Q2" s="312"/>
      <c r="R2" s="313"/>
    </row>
    <row r="3" spans="2:18" ht="6.75" customHeight="1" thickBot="1" x14ac:dyDescent="0.25">
      <c r="B3" s="149"/>
      <c r="C3" s="70"/>
      <c r="D3" s="22"/>
      <c r="E3" s="77"/>
      <c r="F3" s="72"/>
      <c r="H3" s="149"/>
      <c r="I3" s="70"/>
      <c r="J3" s="22"/>
      <c r="K3" s="77"/>
      <c r="L3" s="72"/>
      <c r="N3" s="149"/>
      <c r="O3" s="70"/>
      <c r="P3" s="22"/>
      <c r="Q3" s="77"/>
      <c r="R3" s="72"/>
    </row>
    <row r="4" spans="2:18" ht="27" thickBot="1" x14ac:dyDescent="0.45">
      <c r="B4" s="67" t="s">
        <v>9</v>
      </c>
      <c r="C4" s="314" t="s">
        <v>10</v>
      </c>
      <c r="D4" s="315"/>
      <c r="E4" s="315"/>
      <c r="F4" s="316"/>
      <c r="H4" s="67" t="s">
        <v>9</v>
      </c>
      <c r="I4" s="314" t="s">
        <v>10</v>
      </c>
      <c r="J4" s="315"/>
      <c r="K4" s="315"/>
      <c r="L4" s="316"/>
      <c r="N4" s="67" t="s">
        <v>9</v>
      </c>
      <c r="O4" s="314" t="s">
        <v>10</v>
      </c>
      <c r="P4" s="315"/>
      <c r="Q4" s="315"/>
      <c r="R4" s="316"/>
    </row>
    <row r="5" spans="2:18" ht="7.5" customHeight="1" thickBot="1" x14ac:dyDescent="0.25">
      <c r="B5" s="149"/>
      <c r="C5" s="71"/>
      <c r="D5" s="23"/>
      <c r="E5" s="78"/>
      <c r="F5" s="73"/>
      <c r="H5" s="149"/>
      <c r="I5" s="71"/>
      <c r="J5" s="23"/>
      <c r="K5" s="78"/>
      <c r="L5" s="73"/>
      <c r="N5" s="149"/>
      <c r="O5" s="71"/>
      <c r="P5" s="23"/>
      <c r="Q5" s="78"/>
      <c r="R5" s="73"/>
    </row>
    <row r="6" spans="2:18" ht="27" thickBot="1" x14ac:dyDescent="0.45">
      <c r="B6" s="67" t="s">
        <v>11</v>
      </c>
      <c r="C6" s="317" t="s">
        <v>440</v>
      </c>
      <c r="D6" s="318"/>
      <c r="E6" s="318"/>
      <c r="F6" s="319"/>
      <c r="H6" s="67" t="s">
        <v>11</v>
      </c>
      <c r="I6" s="317" t="s">
        <v>275</v>
      </c>
      <c r="J6" s="318"/>
      <c r="K6" s="318"/>
      <c r="L6" s="319"/>
      <c r="N6" s="67" t="s">
        <v>11</v>
      </c>
      <c r="O6" s="317" t="s">
        <v>12</v>
      </c>
      <c r="P6" s="318"/>
      <c r="Q6" s="318"/>
      <c r="R6" s="319"/>
    </row>
    <row r="7" spans="2:18" ht="24.95" customHeight="1" x14ac:dyDescent="0.2">
      <c r="B7" s="75" t="s">
        <v>58</v>
      </c>
      <c r="C7" s="320" t="s">
        <v>209</v>
      </c>
      <c r="D7" s="321"/>
      <c r="E7" s="321"/>
      <c r="F7" s="322"/>
      <c r="H7" s="75" t="s">
        <v>58</v>
      </c>
      <c r="I7" s="320" t="s">
        <v>60</v>
      </c>
      <c r="J7" s="321"/>
      <c r="K7" s="321"/>
      <c r="L7" s="322"/>
      <c r="N7" s="75" t="s">
        <v>58</v>
      </c>
      <c r="O7" s="320" t="s">
        <v>521</v>
      </c>
      <c r="P7" s="321"/>
      <c r="Q7" s="321"/>
      <c r="R7" s="322"/>
    </row>
    <row r="8" spans="2:18" x14ac:dyDescent="0.2">
      <c r="B8" s="68" t="s">
        <v>13</v>
      </c>
      <c r="C8" s="24" t="s">
        <v>14</v>
      </c>
      <c r="D8" s="308" t="s">
        <v>15</v>
      </c>
      <c r="E8" s="309"/>
      <c r="F8" s="69" t="s">
        <v>16</v>
      </c>
      <c r="H8" s="84" t="s">
        <v>13</v>
      </c>
      <c r="I8" s="85" t="s">
        <v>14</v>
      </c>
      <c r="J8" s="326" t="s">
        <v>15</v>
      </c>
      <c r="K8" s="327"/>
      <c r="L8" s="86" t="s">
        <v>16</v>
      </c>
      <c r="N8" s="84" t="s">
        <v>13</v>
      </c>
      <c r="O8" s="85" t="s">
        <v>14</v>
      </c>
      <c r="P8" s="326" t="s">
        <v>15</v>
      </c>
      <c r="Q8" s="327"/>
      <c r="R8" s="86" t="s">
        <v>16</v>
      </c>
    </row>
    <row r="9" spans="2:18" x14ac:dyDescent="0.2">
      <c r="B9" s="149" t="s">
        <v>17</v>
      </c>
      <c r="C9" s="74" t="s">
        <v>39</v>
      </c>
      <c r="D9" s="80" t="s">
        <v>88</v>
      </c>
      <c r="E9" s="80" t="s">
        <v>89</v>
      </c>
      <c r="F9" s="87">
        <v>26011</v>
      </c>
      <c r="H9" s="149" t="s">
        <v>17</v>
      </c>
      <c r="I9" s="147" t="s">
        <v>39</v>
      </c>
      <c r="J9" s="80" t="s">
        <v>158</v>
      </c>
      <c r="K9" s="80" t="s">
        <v>74</v>
      </c>
      <c r="L9" s="87">
        <v>21774</v>
      </c>
      <c r="N9" s="149" t="s">
        <v>17</v>
      </c>
      <c r="O9" s="150" t="s">
        <v>39</v>
      </c>
      <c r="P9" s="116" t="s">
        <v>143</v>
      </c>
      <c r="Q9" s="116" t="s">
        <v>127</v>
      </c>
      <c r="R9" s="152">
        <v>27039</v>
      </c>
    </row>
    <row r="10" spans="2:18" x14ac:dyDescent="0.2">
      <c r="B10" s="149">
        <v>2</v>
      </c>
      <c r="C10" s="74" t="s">
        <v>39</v>
      </c>
      <c r="D10" s="80" t="s">
        <v>187</v>
      </c>
      <c r="E10" s="80" t="s">
        <v>61</v>
      </c>
      <c r="F10" s="87">
        <v>27015</v>
      </c>
      <c r="H10" s="149">
        <v>2</v>
      </c>
      <c r="I10" s="147" t="s">
        <v>39</v>
      </c>
      <c r="J10" s="80" t="s">
        <v>158</v>
      </c>
      <c r="K10" s="80" t="s">
        <v>84</v>
      </c>
      <c r="L10" s="87">
        <v>21775</v>
      </c>
      <c r="N10" s="149">
        <v>2</v>
      </c>
      <c r="O10" s="150" t="s">
        <v>401</v>
      </c>
      <c r="P10" s="116" t="s">
        <v>160</v>
      </c>
      <c r="Q10" s="116" t="s">
        <v>155</v>
      </c>
      <c r="R10" s="152">
        <v>29002</v>
      </c>
    </row>
    <row r="11" spans="2:18" x14ac:dyDescent="0.2">
      <c r="B11" s="149">
        <v>3</v>
      </c>
      <c r="C11" s="74" t="s">
        <v>39</v>
      </c>
      <c r="D11" s="80" t="s">
        <v>257</v>
      </c>
      <c r="E11" s="80" t="s">
        <v>258</v>
      </c>
      <c r="F11" s="87">
        <v>13064</v>
      </c>
      <c r="H11" s="149">
        <v>3</v>
      </c>
      <c r="I11" s="147" t="s">
        <v>39</v>
      </c>
      <c r="J11" s="80" t="s">
        <v>158</v>
      </c>
      <c r="K11" s="80" t="s">
        <v>117</v>
      </c>
      <c r="L11" s="87">
        <v>99532</v>
      </c>
      <c r="N11" s="149">
        <v>3</v>
      </c>
      <c r="O11" s="150" t="s">
        <v>39</v>
      </c>
      <c r="P11" s="116" t="s">
        <v>78</v>
      </c>
      <c r="Q11" s="116" t="s">
        <v>73</v>
      </c>
      <c r="R11" s="152">
        <v>28050</v>
      </c>
    </row>
    <row r="12" spans="2:18" x14ac:dyDescent="0.2">
      <c r="B12" s="149">
        <v>4</v>
      </c>
      <c r="C12" s="74" t="s">
        <v>401</v>
      </c>
      <c r="D12" s="80" t="s">
        <v>196</v>
      </c>
      <c r="E12" s="80" t="s">
        <v>80</v>
      </c>
      <c r="F12" s="87">
        <v>21786</v>
      </c>
      <c r="H12" s="149">
        <v>4</v>
      </c>
      <c r="I12" s="147" t="s">
        <v>39</v>
      </c>
      <c r="J12" s="80" t="s">
        <v>124</v>
      </c>
      <c r="K12" s="80" t="s">
        <v>63</v>
      </c>
      <c r="L12" s="87">
        <v>24240</v>
      </c>
      <c r="N12" s="149">
        <v>4</v>
      </c>
      <c r="O12" s="150" t="s">
        <v>39</v>
      </c>
      <c r="P12" s="116" t="s">
        <v>140</v>
      </c>
      <c r="Q12" s="116" t="s">
        <v>117</v>
      </c>
      <c r="R12" s="152">
        <v>99590</v>
      </c>
    </row>
    <row r="13" spans="2:18" x14ac:dyDescent="0.2">
      <c r="B13" s="149">
        <v>5</v>
      </c>
      <c r="C13" s="74" t="s">
        <v>39</v>
      </c>
      <c r="D13" s="80" t="s">
        <v>157</v>
      </c>
      <c r="E13" s="80" t="s">
        <v>63</v>
      </c>
      <c r="F13" s="87">
        <v>23054</v>
      </c>
      <c r="H13" s="149">
        <v>5</v>
      </c>
      <c r="I13" s="147" t="s">
        <v>401</v>
      </c>
      <c r="J13" s="80" t="s">
        <v>206</v>
      </c>
      <c r="K13" s="80" t="s">
        <v>64</v>
      </c>
      <c r="L13" s="87">
        <v>21813</v>
      </c>
      <c r="N13" s="149">
        <v>5</v>
      </c>
      <c r="O13" s="150" t="s">
        <v>39</v>
      </c>
      <c r="P13" s="116" t="s">
        <v>169</v>
      </c>
      <c r="Q13" s="116" t="s">
        <v>82</v>
      </c>
      <c r="R13" s="152">
        <v>21768</v>
      </c>
    </row>
    <row r="14" spans="2:18" x14ac:dyDescent="0.2">
      <c r="B14" s="149">
        <v>6</v>
      </c>
      <c r="C14" s="74" t="s">
        <v>39</v>
      </c>
      <c r="D14" s="80" t="s">
        <v>92</v>
      </c>
      <c r="E14" s="80" t="s">
        <v>79</v>
      </c>
      <c r="F14" s="87">
        <v>96034</v>
      </c>
      <c r="H14" s="149">
        <v>6</v>
      </c>
      <c r="I14" s="147" t="s">
        <v>39</v>
      </c>
      <c r="J14" s="80" t="s">
        <v>139</v>
      </c>
      <c r="K14" s="80" t="s">
        <v>82</v>
      </c>
      <c r="L14" s="87">
        <v>11011</v>
      </c>
      <c r="N14" s="149">
        <v>6</v>
      </c>
      <c r="O14" s="150" t="s">
        <v>39</v>
      </c>
      <c r="P14" s="116" t="s">
        <v>126</v>
      </c>
      <c r="Q14" s="116" t="s">
        <v>127</v>
      </c>
      <c r="R14" s="152">
        <v>28051</v>
      </c>
    </row>
    <row r="15" spans="2:18" ht="13.5" thickBot="1" x14ac:dyDescent="0.25">
      <c r="B15" s="149">
        <v>7</v>
      </c>
      <c r="C15" s="74" t="s">
        <v>39</v>
      </c>
      <c r="D15" s="80" t="s">
        <v>141</v>
      </c>
      <c r="E15" s="80" t="s">
        <v>142</v>
      </c>
      <c r="F15" s="87">
        <v>11038</v>
      </c>
      <c r="H15" s="153">
        <v>7</v>
      </c>
      <c r="I15" s="148" t="s">
        <v>39</v>
      </c>
      <c r="J15" s="81" t="s">
        <v>113</v>
      </c>
      <c r="K15" s="81" t="s">
        <v>114</v>
      </c>
      <c r="L15" s="88">
        <v>22017</v>
      </c>
      <c r="N15" s="149">
        <v>7</v>
      </c>
      <c r="O15" s="150" t="s">
        <v>401</v>
      </c>
      <c r="P15" s="116" t="s">
        <v>170</v>
      </c>
      <c r="Q15" s="116" t="s">
        <v>150</v>
      </c>
      <c r="R15" s="152">
        <v>23072</v>
      </c>
    </row>
    <row r="16" spans="2:18" x14ac:dyDescent="0.2">
      <c r="B16" s="149">
        <v>8</v>
      </c>
      <c r="C16" s="74" t="s">
        <v>39</v>
      </c>
      <c r="D16" s="80" t="s">
        <v>263</v>
      </c>
      <c r="E16" s="80" t="s">
        <v>85</v>
      </c>
      <c r="F16" s="87">
        <v>14060</v>
      </c>
      <c r="H16" s="151"/>
      <c r="I16" s="89"/>
      <c r="J16" s="79"/>
      <c r="K16" s="79"/>
      <c r="L16" s="89"/>
      <c r="N16" s="149">
        <v>8</v>
      </c>
      <c r="O16" s="150" t="s">
        <v>39</v>
      </c>
      <c r="P16" s="116" t="s">
        <v>205</v>
      </c>
      <c r="Q16" s="116" t="s">
        <v>73</v>
      </c>
      <c r="R16" s="152">
        <v>99600</v>
      </c>
    </row>
    <row r="17" spans="2:18" x14ac:dyDescent="0.2">
      <c r="B17" s="149">
        <v>9</v>
      </c>
      <c r="C17" s="74" t="s">
        <v>39</v>
      </c>
      <c r="D17" s="80" t="s">
        <v>92</v>
      </c>
      <c r="E17" s="80" t="s">
        <v>406</v>
      </c>
      <c r="F17" s="87">
        <v>13040</v>
      </c>
      <c r="H17" s="151"/>
      <c r="I17" s="89"/>
      <c r="J17" s="79"/>
      <c r="K17" s="79"/>
      <c r="L17" s="89"/>
      <c r="N17" s="149">
        <v>9</v>
      </c>
      <c r="O17" s="150" t="s">
        <v>39</v>
      </c>
      <c r="P17" s="116" t="s">
        <v>151</v>
      </c>
      <c r="Q17" s="116" t="s">
        <v>127</v>
      </c>
      <c r="R17" s="152">
        <v>24236</v>
      </c>
    </row>
    <row r="18" spans="2:18" x14ac:dyDescent="0.2">
      <c r="B18" s="149">
        <v>10</v>
      </c>
      <c r="C18" s="74" t="s">
        <v>39</v>
      </c>
      <c r="D18" s="80" t="s">
        <v>200</v>
      </c>
      <c r="E18" s="80" t="s">
        <v>201</v>
      </c>
      <c r="F18" s="87">
        <v>11037</v>
      </c>
      <c r="H18" s="151"/>
      <c r="I18" s="89"/>
      <c r="J18" s="79"/>
      <c r="K18" s="79"/>
      <c r="L18" s="89"/>
      <c r="N18" s="149">
        <v>10</v>
      </c>
      <c r="O18" s="150" t="s">
        <v>401</v>
      </c>
      <c r="P18" s="116" t="s">
        <v>125</v>
      </c>
      <c r="Q18" s="116" t="s">
        <v>99</v>
      </c>
      <c r="R18" s="152">
        <v>28038</v>
      </c>
    </row>
    <row r="19" spans="2:18" x14ac:dyDescent="0.2">
      <c r="B19" s="149">
        <v>11</v>
      </c>
      <c r="C19" s="74" t="s">
        <v>401</v>
      </c>
      <c r="D19" s="80" t="s">
        <v>407</v>
      </c>
      <c r="E19" s="80" t="s">
        <v>408</v>
      </c>
      <c r="F19" s="87">
        <v>96059</v>
      </c>
      <c r="H19" s="151"/>
      <c r="I19" s="89"/>
      <c r="J19" s="79"/>
      <c r="K19" s="79"/>
      <c r="L19" s="89"/>
      <c r="N19" s="149">
        <v>11</v>
      </c>
      <c r="O19" s="150" t="s">
        <v>401</v>
      </c>
      <c r="P19" s="116" t="s">
        <v>188</v>
      </c>
      <c r="Q19" s="116" t="s">
        <v>70</v>
      </c>
      <c r="R19" s="152">
        <v>27052</v>
      </c>
    </row>
    <row r="20" spans="2:18" x14ac:dyDescent="0.2">
      <c r="B20" s="149">
        <v>12</v>
      </c>
      <c r="C20" s="74" t="s">
        <v>39</v>
      </c>
      <c r="D20" s="80" t="s">
        <v>409</v>
      </c>
      <c r="E20" s="80" t="s">
        <v>76</v>
      </c>
      <c r="F20" s="87">
        <v>14006</v>
      </c>
      <c r="H20" s="151"/>
      <c r="I20" s="89"/>
      <c r="J20" s="79"/>
      <c r="K20" s="79"/>
      <c r="L20" s="89"/>
      <c r="N20" s="149">
        <v>12</v>
      </c>
      <c r="O20" s="150" t="s">
        <v>401</v>
      </c>
      <c r="P20" s="116" t="s">
        <v>221</v>
      </c>
      <c r="Q20" s="116" t="s">
        <v>104</v>
      </c>
      <c r="R20" s="152">
        <v>14026</v>
      </c>
    </row>
    <row r="21" spans="2:18" x14ac:dyDescent="0.2">
      <c r="B21" s="149">
        <v>13</v>
      </c>
      <c r="C21" s="74" t="s">
        <v>39</v>
      </c>
      <c r="D21" s="80" t="s">
        <v>415</v>
      </c>
      <c r="E21" s="80" t="s">
        <v>82</v>
      </c>
      <c r="F21" s="87">
        <v>28010</v>
      </c>
      <c r="H21" s="151"/>
      <c r="I21" s="89"/>
      <c r="J21" s="79"/>
      <c r="K21" s="79"/>
      <c r="L21" s="89"/>
      <c r="N21" s="149">
        <v>13</v>
      </c>
      <c r="O21" s="150" t="s">
        <v>39</v>
      </c>
      <c r="P21" s="116" t="s">
        <v>199</v>
      </c>
      <c r="Q21" s="116" t="s">
        <v>127</v>
      </c>
      <c r="R21" s="152">
        <v>28036</v>
      </c>
    </row>
    <row r="22" spans="2:18" x14ac:dyDescent="0.2">
      <c r="B22" s="149">
        <v>14</v>
      </c>
      <c r="C22" s="74" t="s">
        <v>39</v>
      </c>
      <c r="D22" s="80" t="s">
        <v>414</v>
      </c>
      <c r="E22" s="80" t="s">
        <v>85</v>
      </c>
      <c r="F22" s="87">
        <v>97272</v>
      </c>
      <c r="H22" s="151"/>
      <c r="I22" s="89"/>
      <c r="J22" s="79"/>
      <c r="K22" s="79"/>
      <c r="L22" s="89"/>
      <c r="N22" s="149">
        <v>14</v>
      </c>
      <c r="O22" s="150" t="s">
        <v>401</v>
      </c>
      <c r="P22" s="116" t="s">
        <v>107</v>
      </c>
      <c r="Q22" s="116" t="s">
        <v>109</v>
      </c>
      <c r="R22" s="152">
        <v>28037</v>
      </c>
    </row>
    <row r="23" spans="2:18" x14ac:dyDescent="0.2">
      <c r="B23" s="149">
        <v>15</v>
      </c>
      <c r="C23" s="74" t="s">
        <v>39</v>
      </c>
      <c r="D23" s="80" t="s">
        <v>410</v>
      </c>
      <c r="E23" s="80" t="s">
        <v>85</v>
      </c>
      <c r="F23" s="87">
        <v>96108</v>
      </c>
      <c r="H23" s="151"/>
      <c r="I23" s="89"/>
      <c r="J23" s="79"/>
      <c r="K23" s="79"/>
      <c r="L23" s="89"/>
      <c r="N23" s="149">
        <v>15</v>
      </c>
      <c r="O23" s="150" t="s">
        <v>39</v>
      </c>
      <c r="P23" s="116" t="s">
        <v>147</v>
      </c>
      <c r="Q23" s="116" t="s">
        <v>148</v>
      </c>
      <c r="R23" s="152">
        <v>22979</v>
      </c>
    </row>
    <row r="24" spans="2:18" x14ac:dyDescent="0.2">
      <c r="B24" s="149">
        <v>16</v>
      </c>
      <c r="C24" s="74" t="s">
        <v>39</v>
      </c>
      <c r="D24" s="80" t="s">
        <v>411</v>
      </c>
      <c r="E24" s="80" t="s">
        <v>77</v>
      </c>
      <c r="F24" s="87">
        <v>26010</v>
      </c>
      <c r="H24" s="151"/>
      <c r="I24" s="89"/>
      <c r="J24" s="79"/>
      <c r="K24" s="79"/>
      <c r="L24" s="89"/>
      <c r="N24" s="149">
        <v>16</v>
      </c>
      <c r="O24" s="150" t="s">
        <v>401</v>
      </c>
      <c r="P24" s="116" t="s">
        <v>189</v>
      </c>
      <c r="Q24" s="116" t="s">
        <v>190</v>
      </c>
      <c r="R24" s="152">
        <v>24320</v>
      </c>
    </row>
    <row r="25" spans="2:18" x14ac:dyDescent="0.2">
      <c r="B25" s="149">
        <v>17</v>
      </c>
      <c r="C25" s="74" t="s">
        <v>39</v>
      </c>
      <c r="D25" s="80" t="s">
        <v>511</v>
      </c>
      <c r="E25" s="80" t="s">
        <v>436</v>
      </c>
      <c r="F25" s="87">
        <v>16125</v>
      </c>
      <c r="H25" s="151"/>
      <c r="I25" s="89"/>
      <c r="J25" s="79"/>
      <c r="K25" s="79"/>
      <c r="L25" s="89"/>
      <c r="N25" s="149">
        <v>17</v>
      </c>
      <c r="O25" s="150" t="s">
        <v>39</v>
      </c>
      <c r="P25" s="116" t="s">
        <v>184</v>
      </c>
      <c r="Q25" s="116" t="s">
        <v>85</v>
      </c>
      <c r="R25" s="152">
        <v>27086</v>
      </c>
    </row>
    <row r="26" spans="2:18" x14ac:dyDescent="0.2">
      <c r="B26" s="149">
        <v>18</v>
      </c>
      <c r="C26" s="74" t="s">
        <v>401</v>
      </c>
      <c r="D26" s="80" t="s">
        <v>94</v>
      </c>
      <c r="E26" s="80" t="s">
        <v>95</v>
      </c>
      <c r="F26" s="87">
        <v>96043</v>
      </c>
      <c r="H26" s="151"/>
      <c r="I26" s="89"/>
      <c r="J26" s="79"/>
      <c r="K26" s="79"/>
      <c r="L26" s="89"/>
      <c r="N26" s="149">
        <v>18</v>
      </c>
      <c r="O26" s="150" t="s">
        <v>39</v>
      </c>
      <c r="P26" s="116" t="s">
        <v>184</v>
      </c>
      <c r="Q26" s="116" t="s">
        <v>87</v>
      </c>
      <c r="R26" s="152">
        <v>20724</v>
      </c>
    </row>
    <row r="27" spans="2:18" x14ac:dyDescent="0.2">
      <c r="B27" s="149">
        <v>19</v>
      </c>
      <c r="C27" s="74" t="s">
        <v>39</v>
      </c>
      <c r="D27" s="80" t="s">
        <v>416</v>
      </c>
      <c r="E27" s="80" t="s">
        <v>84</v>
      </c>
      <c r="F27" s="87">
        <v>96205</v>
      </c>
      <c r="H27" s="151"/>
      <c r="I27" s="89"/>
      <c r="J27" s="79"/>
      <c r="K27" s="79"/>
      <c r="L27" s="89"/>
      <c r="N27" s="149">
        <v>19</v>
      </c>
      <c r="O27" s="150" t="s">
        <v>39</v>
      </c>
      <c r="P27" s="116" t="s">
        <v>222</v>
      </c>
      <c r="Q27" s="116" t="s">
        <v>98</v>
      </c>
      <c r="R27" s="152">
        <v>14027</v>
      </c>
    </row>
    <row r="28" spans="2:18" x14ac:dyDescent="0.2">
      <c r="B28" s="149">
        <v>20</v>
      </c>
      <c r="C28" s="74" t="s">
        <v>401</v>
      </c>
      <c r="D28" s="80" t="s">
        <v>421</v>
      </c>
      <c r="E28" s="80" t="s">
        <v>422</v>
      </c>
      <c r="F28" s="87">
        <v>11041</v>
      </c>
      <c r="H28" s="151"/>
      <c r="I28" s="89"/>
      <c r="J28" s="79"/>
      <c r="K28" s="79"/>
      <c r="L28" s="89"/>
      <c r="N28" s="149">
        <v>20</v>
      </c>
      <c r="O28" s="150" t="s">
        <v>39</v>
      </c>
      <c r="P28" s="116" t="s">
        <v>134</v>
      </c>
      <c r="Q28" s="116" t="s">
        <v>73</v>
      </c>
      <c r="R28" s="152">
        <v>24319</v>
      </c>
    </row>
    <row r="29" spans="2:18" x14ac:dyDescent="0.2">
      <c r="B29" s="149">
        <v>21</v>
      </c>
      <c r="C29" s="74" t="s">
        <v>39</v>
      </c>
      <c r="D29" s="80" t="s">
        <v>419</v>
      </c>
      <c r="E29" s="80" t="s">
        <v>397</v>
      </c>
      <c r="F29" s="87">
        <v>26009</v>
      </c>
      <c r="H29" s="151"/>
      <c r="I29" s="89"/>
      <c r="J29" s="79"/>
      <c r="K29" s="79"/>
      <c r="L29" s="89"/>
      <c r="N29" s="149">
        <v>21</v>
      </c>
      <c r="O29" s="150" t="s">
        <v>39</v>
      </c>
      <c r="P29" s="116" t="s">
        <v>128</v>
      </c>
      <c r="Q29" s="116" t="s">
        <v>90</v>
      </c>
      <c r="R29" s="152">
        <v>27041</v>
      </c>
    </row>
    <row r="30" spans="2:18" x14ac:dyDescent="0.2">
      <c r="B30" s="149">
        <v>22</v>
      </c>
      <c r="C30" s="74" t="s">
        <v>401</v>
      </c>
      <c r="D30" s="80" t="s">
        <v>429</v>
      </c>
      <c r="E30" s="80" t="s">
        <v>95</v>
      </c>
      <c r="F30" s="87">
        <v>98352</v>
      </c>
      <c r="H30" s="151"/>
      <c r="I30" s="89"/>
      <c r="J30" s="79"/>
      <c r="K30" s="79"/>
      <c r="L30" s="89"/>
      <c r="N30" s="149">
        <v>22</v>
      </c>
      <c r="O30" s="150" t="s">
        <v>39</v>
      </c>
      <c r="P30" s="116" t="s">
        <v>520</v>
      </c>
      <c r="Q30" s="116" t="s">
        <v>74</v>
      </c>
      <c r="R30" s="152">
        <v>17059</v>
      </c>
    </row>
    <row r="31" spans="2:18" x14ac:dyDescent="0.2">
      <c r="B31" s="149">
        <v>23</v>
      </c>
      <c r="C31" s="74" t="s">
        <v>401</v>
      </c>
      <c r="D31" s="80" t="s">
        <v>226</v>
      </c>
      <c r="E31" s="80" t="s">
        <v>427</v>
      </c>
      <c r="F31" s="87">
        <v>28009</v>
      </c>
      <c r="H31" s="151"/>
      <c r="I31" s="89"/>
      <c r="J31" s="79"/>
      <c r="K31" s="79"/>
      <c r="L31" s="89"/>
      <c r="N31" s="149">
        <v>23</v>
      </c>
      <c r="O31" s="150" t="s">
        <v>39</v>
      </c>
      <c r="P31" s="116" t="s">
        <v>97</v>
      </c>
      <c r="Q31" s="116" t="s">
        <v>98</v>
      </c>
      <c r="R31" s="152">
        <v>22960</v>
      </c>
    </row>
    <row r="32" spans="2:18" x14ac:dyDescent="0.2">
      <c r="B32" s="149">
        <v>24</v>
      </c>
      <c r="C32" s="74" t="s">
        <v>401</v>
      </c>
      <c r="D32" s="80" t="s">
        <v>413</v>
      </c>
      <c r="E32" s="80" t="s">
        <v>66</v>
      </c>
      <c r="F32" s="87">
        <v>27051</v>
      </c>
      <c r="H32" s="151"/>
      <c r="I32" s="89"/>
      <c r="J32" s="79"/>
      <c r="K32" s="79"/>
      <c r="L32" s="89"/>
      <c r="N32" s="149">
        <v>24</v>
      </c>
      <c r="O32" s="150" t="s">
        <v>39</v>
      </c>
      <c r="P32" s="116" t="s">
        <v>138</v>
      </c>
      <c r="Q32" s="116" t="s">
        <v>98</v>
      </c>
      <c r="R32" s="152">
        <v>23093</v>
      </c>
    </row>
    <row r="33" spans="2:18" x14ac:dyDescent="0.2">
      <c r="B33" s="149">
        <v>25</v>
      </c>
      <c r="C33" s="74" t="s">
        <v>39</v>
      </c>
      <c r="D33" s="80" t="s">
        <v>425</v>
      </c>
      <c r="E33" s="80" t="s">
        <v>71</v>
      </c>
      <c r="F33" s="87">
        <v>15057</v>
      </c>
      <c r="H33" s="151"/>
      <c r="I33" s="89"/>
      <c r="J33" s="79"/>
      <c r="K33" s="79"/>
      <c r="L33" s="89"/>
      <c r="N33" s="149">
        <v>25</v>
      </c>
      <c r="O33" s="150" t="s">
        <v>39</v>
      </c>
      <c r="P33" s="116" t="s">
        <v>162</v>
      </c>
      <c r="Q33" s="116" t="s">
        <v>91</v>
      </c>
      <c r="R33" s="152">
        <v>25073</v>
      </c>
    </row>
    <row r="34" spans="2:18" x14ac:dyDescent="0.2">
      <c r="B34" s="149">
        <v>26</v>
      </c>
      <c r="C34" s="74" t="s">
        <v>401</v>
      </c>
      <c r="D34" s="80" t="s">
        <v>428</v>
      </c>
      <c r="E34" s="80" t="s">
        <v>350</v>
      </c>
      <c r="F34" s="87">
        <v>28008</v>
      </c>
      <c r="H34" s="151"/>
      <c r="I34" s="89"/>
      <c r="J34" s="79"/>
      <c r="K34" s="79"/>
      <c r="L34" s="89"/>
      <c r="N34" s="149">
        <v>26</v>
      </c>
      <c r="O34" s="150" t="s">
        <v>39</v>
      </c>
      <c r="P34" s="116" t="s">
        <v>259</v>
      </c>
      <c r="Q34" s="116" t="s">
        <v>441</v>
      </c>
      <c r="R34" s="152">
        <v>22957</v>
      </c>
    </row>
    <row r="35" spans="2:18" x14ac:dyDescent="0.2">
      <c r="B35" s="149">
        <v>27</v>
      </c>
      <c r="C35" s="74" t="s">
        <v>401</v>
      </c>
      <c r="D35" s="80" t="s">
        <v>423</v>
      </c>
      <c r="E35" s="80" t="s">
        <v>424</v>
      </c>
      <c r="F35" s="87">
        <v>15075</v>
      </c>
      <c r="H35" s="151"/>
      <c r="I35" s="89"/>
      <c r="J35" s="79"/>
      <c r="K35" s="79"/>
      <c r="L35" s="89"/>
      <c r="N35" s="149">
        <v>27</v>
      </c>
      <c r="O35" s="150" t="s">
        <v>39</v>
      </c>
      <c r="P35" s="116" t="s">
        <v>119</v>
      </c>
      <c r="Q35" s="116" t="s">
        <v>62</v>
      </c>
      <c r="R35" s="152">
        <v>99594</v>
      </c>
    </row>
    <row r="36" spans="2:18" x14ac:dyDescent="0.2">
      <c r="B36" s="149">
        <v>28</v>
      </c>
      <c r="C36" s="74" t="s">
        <v>401</v>
      </c>
      <c r="D36" s="80" t="s">
        <v>418</v>
      </c>
      <c r="E36" s="80" t="s">
        <v>64</v>
      </c>
      <c r="F36" s="87">
        <v>13041</v>
      </c>
      <c r="H36" s="151"/>
      <c r="I36" s="89"/>
      <c r="J36" s="79"/>
      <c r="K36" s="79"/>
      <c r="L36" s="89"/>
      <c r="N36" s="149">
        <v>28</v>
      </c>
      <c r="O36" s="150" t="s">
        <v>39</v>
      </c>
      <c r="P36" s="116" t="s">
        <v>133</v>
      </c>
      <c r="Q36" s="116" t="s">
        <v>84</v>
      </c>
      <c r="R36" s="152">
        <v>99591</v>
      </c>
    </row>
    <row r="37" spans="2:18" x14ac:dyDescent="0.2">
      <c r="B37" s="149">
        <v>29</v>
      </c>
      <c r="C37" s="74" t="s">
        <v>39</v>
      </c>
      <c r="D37" s="80" t="s">
        <v>439</v>
      </c>
      <c r="E37" s="80" t="s">
        <v>82</v>
      </c>
      <c r="F37" s="87">
        <v>96030</v>
      </c>
      <c r="H37" s="151"/>
      <c r="I37" s="89"/>
      <c r="J37" s="79"/>
      <c r="K37" s="79"/>
      <c r="L37" s="89"/>
      <c r="N37" s="149">
        <v>29</v>
      </c>
      <c r="O37" s="150" t="s">
        <v>39</v>
      </c>
      <c r="P37" s="116" t="s">
        <v>153</v>
      </c>
      <c r="Q37" s="116" t="s">
        <v>82</v>
      </c>
      <c r="R37" s="152">
        <v>22980</v>
      </c>
    </row>
    <row r="38" spans="2:18" x14ac:dyDescent="0.2">
      <c r="B38" s="149">
        <v>30</v>
      </c>
      <c r="C38" s="74" t="s">
        <v>39</v>
      </c>
      <c r="D38" s="80" t="s">
        <v>431</v>
      </c>
      <c r="E38" s="80" t="s">
        <v>89</v>
      </c>
      <c r="F38" s="87">
        <v>14046</v>
      </c>
      <c r="H38" s="151"/>
      <c r="I38" s="89"/>
      <c r="J38" s="79"/>
      <c r="K38" s="79"/>
      <c r="L38" s="89"/>
      <c r="N38" s="149">
        <v>30</v>
      </c>
      <c r="O38" s="150" t="s">
        <v>39</v>
      </c>
      <c r="P38" s="116" t="s">
        <v>191</v>
      </c>
      <c r="Q38" s="116" t="s">
        <v>77</v>
      </c>
      <c r="R38" s="152">
        <v>23068</v>
      </c>
    </row>
    <row r="39" spans="2:18" ht="13.5" thickBot="1" x14ac:dyDescent="0.25">
      <c r="B39" s="149">
        <v>31</v>
      </c>
      <c r="C39" s="74" t="s">
        <v>39</v>
      </c>
      <c r="D39" s="80" t="s">
        <v>67</v>
      </c>
      <c r="E39" s="80" t="s">
        <v>68</v>
      </c>
      <c r="F39" s="87">
        <v>96209</v>
      </c>
      <c r="H39" s="151"/>
      <c r="I39" s="89"/>
      <c r="J39" s="79"/>
      <c r="K39" s="79"/>
      <c r="L39" s="89"/>
      <c r="N39" s="153">
        <v>31</v>
      </c>
      <c r="O39" s="154" t="s">
        <v>401</v>
      </c>
      <c r="P39" s="117" t="s">
        <v>192</v>
      </c>
      <c r="Q39" s="117" t="s">
        <v>193</v>
      </c>
      <c r="R39" s="155">
        <v>23071</v>
      </c>
    </row>
    <row r="40" spans="2:18" x14ac:dyDescent="0.2">
      <c r="B40" s="149">
        <v>32</v>
      </c>
      <c r="C40" s="74" t="s">
        <v>39</v>
      </c>
      <c r="D40" s="80" t="s">
        <v>187</v>
      </c>
      <c r="E40" s="80" t="s">
        <v>115</v>
      </c>
      <c r="F40" s="87">
        <v>15055</v>
      </c>
      <c r="H40" s="151"/>
      <c r="I40" s="89"/>
      <c r="J40" s="79"/>
      <c r="K40" s="79"/>
      <c r="L40" s="89"/>
      <c r="N40" s="151"/>
      <c r="O40" s="151"/>
      <c r="P40" s="16"/>
      <c r="Q40" s="16"/>
      <c r="R40" s="151"/>
    </row>
    <row r="41" spans="2:18" x14ac:dyDescent="0.2">
      <c r="B41" s="149">
        <v>33</v>
      </c>
      <c r="C41" s="74" t="s">
        <v>39</v>
      </c>
      <c r="D41" s="80" t="s">
        <v>207</v>
      </c>
      <c r="E41" s="80" t="s">
        <v>420</v>
      </c>
      <c r="F41" s="87">
        <v>24258</v>
      </c>
      <c r="H41" s="151"/>
      <c r="I41" s="89"/>
      <c r="J41" s="79"/>
      <c r="K41" s="79"/>
      <c r="L41" s="89"/>
      <c r="N41" s="151"/>
      <c r="O41" s="89"/>
      <c r="P41" s="79"/>
      <c r="Q41" s="79"/>
      <c r="R41" s="89"/>
    </row>
    <row r="42" spans="2:18" x14ac:dyDescent="0.2">
      <c r="B42" s="149">
        <v>34</v>
      </c>
      <c r="C42" s="74" t="s">
        <v>401</v>
      </c>
      <c r="D42" s="80" t="s">
        <v>412</v>
      </c>
      <c r="E42" s="80" t="s">
        <v>70</v>
      </c>
      <c r="F42" s="87">
        <v>96210</v>
      </c>
      <c r="H42" s="151"/>
      <c r="I42" s="89"/>
      <c r="J42" s="79"/>
      <c r="K42" s="79"/>
      <c r="L42" s="89"/>
      <c r="N42" s="151"/>
      <c r="O42" s="89"/>
      <c r="P42" s="79"/>
      <c r="Q42" s="79"/>
      <c r="R42" s="89"/>
    </row>
    <row r="43" spans="2:18" x14ac:dyDescent="0.2">
      <c r="B43" s="149">
        <v>35</v>
      </c>
      <c r="C43" s="74" t="s">
        <v>401</v>
      </c>
      <c r="D43" s="80" t="s">
        <v>426</v>
      </c>
      <c r="E43" s="80" t="s">
        <v>75</v>
      </c>
      <c r="F43" s="87">
        <v>13063</v>
      </c>
      <c r="H43" s="151"/>
      <c r="I43" s="89"/>
      <c r="J43" s="79"/>
      <c r="K43" s="79"/>
      <c r="L43" s="89"/>
      <c r="N43" s="151"/>
      <c r="O43" s="89"/>
      <c r="P43" s="79"/>
      <c r="Q43" s="79"/>
      <c r="R43" s="89"/>
    </row>
    <row r="44" spans="2:18" x14ac:dyDescent="0.2">
      <c r="B44" s="149">
        <v>36</v>
      </c>
      <c r="C44" s="74" t="s">
        <v>39</v>
      </c>
      <c r="D44" s="80" t="s">
        <v>430</v>
      </c>
      <c r="E44" s="80" t="s">
        <v>90</v>
      </c>
      <c r="F44" s="87">
        <v>11049</v>
      </c>
      <c r="H44" s="151"/>
      <c r="I44" s="89"/>
      <c r="J44" s="79"/>
      <c r="K44" s="79"/>
      <c r="L44" s="89"/>
      <c r="N44" s="151"/>
      <c r="O44" s="89"/>
      <c r="P44" s="79"/>
      <c r="Q44" s="79"/>
      <c r="R44" s="89"/>
    </row>
    <row r="45" spans="2:18" x14ac:dyDescent="0.2">
      <c r="B45" s="149">
        <v>37</v>
      </c>
      <c r="C45" s="74" t="s">
        <v>401</v>
      </c>
      <c r="D45" s="80" t="s">
        <v>512</v>
      </c>
      <c r="E45" s="80" t="s">
        <v>513</v>
      </c>
      <c r="F45" s="87">
        <v>17032</v>
      </c>
      <c r="H45" s="151"/>
      <c r="I45" s="89"/>
      <c r="J45" s="79"/>
      <c r="K45" s="79"/>
      <c r="L45" s="89"/>
      <c r="N45" s="151"/>
      <c r="O45" s="89"/>
      <c r="P45" s="79"/>
      <c r="Q45" s="79"/>
      <c r="R45" s="89"/>
    </row>
    <row r="46" spans="2:18" x14ac:dyDescent="0.2">
      <c r="B46" s="149">
        <v>38</v>
      </c>
      <c r="C46" s="74" t="s">
        <v>39</v>
      </c>
      <c r="D46" s="80" t="s">
        <v>514</v>
      </c>
      <c r="E46" s="80" t="s">
        <v>515</v>
      </c>
      <c r="F46" s="87">
        <v>17033</v>
      </c>
      <c r="H46" s="151"/>
      <c r="I46" s="89"/>
      <c r="J46" s="79"/>
      <c r="K46" s="79"/>
      <c r="L46" s="89"/>
      <c r="N46" s="151"/>
      <c r="O46" s="89"/>
      <c r="P46" s="79"/>
      <c r="Q46" s="79"/>
      <c r="R46" s="89"/>
    </row>
    <row r="47" spans="2:18" x14ac:dyDescent="0.2">
      <c r="B47" s="149">
        <v>39</v>
      </c>
      <c r="C47" s="74" t="s">
        <v>401</v>
      </c>
      <c r="D47" s="80" t="s">
        <v>516</v>
      </c>
      <c r="E47" s="80" t="s">
        <v>422</v>
      </c>
      <c r="F47" s="87">
        <v>17034</v>
      </c>
      <c r="H47" s="151"/>
      <c r="I47" s="89"/>
      <c r="J47" s="79"/>
      <c r="K47" s="79"/>
      <c r="L47" s="89"/>
      <c r="N47" s="151"/>
      <c r="O47" s="89"/>
      <c r="P47" s="79"/>
      <c r="Q47" s="79"/>
      <c r="R47" s="89"/>
    </row>
    <row r="48" spans="2:18" x14ac:dyDescent="0.2">
      <c r="B48" s="149">
        <v>40</v>
      </c>
      <c r="C48" s="74" t="s">
        <v>39</v>
      </c>
      <c r="D48" s="80" t="s">
        <v>416</v>
      </c>
      <c r="E48" s="80" t="s">
        <v>258</v>
      </c>
      <c r="F48" s="87">
        <v>15066</v>
      </c>
      <c r="H48" s="151"/>
      <c r="I48" s="89"/>
      <c r="J48" s="79"/>
      <c r="K48" s="79"/>
      <c r="L48" s="89"/>
      <c r="N48"/>
      <c r="P48"/>
    </row>
    <row r="49" spans="2:18" x14ac:dyDescent="0.2">
      <c r="B49" s="149">
        <v>41</v>
      </c>
      <c r="C49" s="74" t="s">
        <v>401</v>
      </c>
      <c r="D49" s="80" t="s">
        <v>412</v>
      </c>
      <c r="E49" s="80" t="s">
        <v>365</v>
      </c>
      <c r="F49" s="87">
        <v>23051</v>
      </c>
      <c r="H49" s="151"/>
      <c r="I49" s="89"/>
      <c r="J49" s="79"/>
      <c r="K49" s="79"/>
      <c r="L49" s="89"/>
      <c r="N49"/>
      <c r="P49"/>
    </row>
    <row r="50" spans="2:18" x14ac:dyDescent="0.2">
      <c r="B50" s="149">
        <v>42</v>
      </c>
      <c r="C50" s="74" t="s">
        <v>39</v>
      </c>
      <c r="D50" s="80" t="s">
        <v>517</v>
      </c>
      <c r="E50" s="80" t="s">
        <v>115</v>
      </c>
      <c r="F50" s="87">
        <v>17031</v>
      </c>
      <c r="H50" s="151"/>
      <c r="I50" s="89"/>
      <c r="J50" s="79"/>
      <c r="K50" s="79"/>
      <c r="L50" s="89"/>
      <c r="N50"/>
      <c r="P50"/>
    </row>
    <row r="51" spans="2:18" x14ac:dyDescent="0.2">
      <c r="B51" s="149">
        <v>43</v>
      </c>
      <c r="C51" s="74" t="s">
        <v>401</v>
      </c>
      <c r="D51" s="80" t="s">
        <v>432</v>
      </c>
      <c r="E51" s="80" t="s">
        <v>433</v>
      </c>
      <c r="F51" s="87">
        <v>96041</v>
      </c>
      <c r="H51" s="151"/>
      <c r="I51" s="89"/>
      <c r="J51" s="79"/>
      <c r="K51" s="79"/>
      <c r="L51" s="89"/>
      <c r="N51"/>
      <c r="P51"/>
    </row>
    <row r="52" spans="2:18" x14ac:dyDescent="0.2">
      <c r="B52" s="149">
        <v>44</v>
      </c>
      <c r="C52" s="74" t="s">
        <v>39</v>
      </c>
      <c r="D52" s="80" t="s">
        <v>434</v>
      </c>
      <c r="E52" s="80" t="s">
        <v>435</v>
      </c>
      <c r="F52" s="87">
        <v>11040</v>
      </c>
      <c r="H52" s="151"/>
      <c r="I52" s="89"/>
      <c r="J52" s="79"/>
      <c r="K52" s="79"/>
      <c r="L52" s="89"/>
      <c r="N52"/>
      <c r="P52"/>
    </row>
    <row r="53" spans="2:18" x14ac:dyDescent="0.2">
      <c r="B53" s="149">
        <v>45</v>
      </c>
      <c r="C53" s="74" t="s">
        <v>39</v>
      </c>
      <c r="D53" s="80" t="s">
        <v>346</v>
      </c>
      <c r="E53" s="80" t="s">
        <v>436</v>
      </c>
      <c r="F53" s="87">
        <v>15054</v>
      </c>
      <c r="H53" s="151"/>
      <c r="I53" s="89"/>
      <c r="J53" s="79"/>
      <c r="K53" s="79"/>
      <c r="L53" s="89"/>
      <c r="N53"/>
      <c r="P53"/>
    </row>
    <row r="54" spans="2:18" x14ac:dyDescent="0.2">
      <c r="B54" s="149">
        <v>46</v>
      </c>
      <c r="C54" s="74" t="s">
        <v>401</v>
      </c>
      <c r="D54" s="80" t="s">
        <v>437</v>
      </c>
      <c r="E54" s="80" t="s">
        <v>66</v>
      </c>
      <c r="F54" s="87">
        <v>96042</v>
      </c>
      <c r="H54" s="151"/>
      <c r="I54" s="89"/>
      <c r="J54" s="79"/>
      <c r="K54" s="79"/>
      <c r="L54" s="89"/>
      <c r="N54"/>
      <c r="P54"/>
    </row>
    <row r="55" spans="2:18" x14ac:dyDescent="0.2">
      <c r="B55" s="149">
        <v>47</v>
      </c>
      <c r="C55" s="74" t="s">
        <v>39</v>
      </c>
      <c r="D55" s="80" t="s">
        <v>417</v>
      </c>
      <c r="E55" s="80" t="s">
        <v>82</v>
      </c>
      <c r="F55" s="87">
        <v>10135</v>
      </c>
      <c r="H55" s="151"/>
      <c r="I55" s="89"/>
      <c r="J55" s="79"/>
      <c r="K55" s="79"/>
      <c r="L55" s="89"/>
      <c r="N55"/>
      <c r="P55"/>
    </row>
    <row r="56" spans="2:18" x14ac:dyDescent="0.2">
      <c r="B56" s="149">
        <v>48</v>
      </c>
      <c r="C56" s="74" t="s">
        <v>39</v>
      </c>
      <c r="D56" s="80" t="s">
        <v>518</v>
      </c>
      <c r="E56" s="80" t="s">
        <v>519</v>
      </c>
      <c r="F56" s="87">
        <v>16140</v>
      </c>
      <c r="H56" s="151"/>
      <c r="I56" s="89"/>
      <c r="J56" s="79"/>
      <c r="K56" s="79"/>
      <c r="L56" s="89"/>
      <c r="N56"/>
      <c r="P56"/>
    </row>
    <row r="57" spans="2:18" x14ac:dyDescent="0.2">
      <c r="B57" s="149">
        <v>49</v>
      </c>
      <c r="C57" s="74" t="s">
        <v>39</v>
      </c>
      <c r="D57" s="80" t="s">
        <v>195</v>
      </c>
      <c r="E57" s="80" t="s">
        <v>171</v>
      </c>
      <c r="F57" s="87">
        <v>17030</v>
      </c>
      <c r="H57" s="151"/>
      <c r="I57" s="89"/>
      <c r="J57" s="79"/>
      <c r="K57" s="79"/>
      <c r="L57" s="89"/>
      <c r="N57"/>
      <c r="P57"/>
    </row>
    <row r="58" spans="2:18" ht="13.5" thickBot="1" x14ac:dyDescent="0.25">
      <c r="B58" s="153">
        <v>50</v>
      </c>
      <c r="C58" s="82" t="s">
        <v>401</v>
      </c>
      <c r="D58" s="81" t="s">
        <v>438</v>
      </c>
      <c r="E58" s="81" t="s">
        <v>405</v>
      </c>
      <c r="F58" s="88">
        <v>13071</v>
      </c>
      <c r="H58" s="151"/>
      <c r="I58" s="89"/>
      <c r="J58" s="79"/>
      <c r="K58" s="79"/>
      <c r="L58" s="89"/>
      <c r="N58"/>
      <c r="P58"/>
    </row>
    <row r="59" spans="2:18" ht="13.5" thickBot="1" x14ac:dyDescent="0.25">
      <c r="H59"/>
      <c r="I59"/>
      <c r="K59"/>
      <c r="N59"/>
      <c r="P59"/>
    </row>
    <row r="60" spans="2:18" ht="26.25" x14ac:dyDescent="0.4">
      <c r="B60" s="310" t="s">
        <v>474</v>
      </c>
      <c r="C60" s="311"/>
      <c r="D60" s="311"/>
      <c r="E60" s="312"/>
      <c r="F60" s="313"/>
      <c r="H60" s="310" t="s">
        <v>474</v>
      </c>
      <c r="I60" s="311"/>
      <c r="J60" s="311"/>
      <c r="K60" s="312"/>
      <c r="L60" s="313"/>
      <c r="N60" s="310" t="s">
        <v>474</v>
      </c>
      <c r="O60" s="311"/>
      <c r="P60" s="311"/>
      <c r="Q60" s="312"/>
      <c r="R60" s="313"/>
    </row>
    <row r="61" spans="2:18" ht="13.5" thickBot="1" x14ac:dyDescent="0.25">
      <c r="B61" s="149"/>
      <c r="C61" s="70"/>
      <c r="D61" s="22"/>
      <c r="E61" s="77"/>
      <c r="F61" s="72"/>
      <c r="H61" s="149"/>
      <c r="I61" s="70"/>
      <c r="J61" s="22"/>
      <c r="K61" s="77"/>
      <c r="L61" s="72"/>
      <c r="N61" s="149"/>
      <c r="O61" s="70"/>
      <c r="P61" s="22"/>
      <c r="Q61" s="77"/>
      <c r="R61" s="72"/>
    </row>
    <row r="62" spans="2:18" ht="27" thickBot="1" x14ac:dyDescent="0.45">
      <c r="B62" s="67" t="s">
        <v>9</v>
      </c>
      <c r="C62" s="314" t="s">
        <v>10</v>
      </c>
      <c r="D62" s="315"/>
      <c r="E62" s="315"/>
      <c r="F62" s="316"/>
      <c r="H62" s="67" t="s">
        <v>9</v>
      </c>
      <c r="I62" s="314" t="s">
        <v>10</v>
      </c>
      <c r="J62" s="315"/>
      <c r="K62" s="315"/>
      <c r="L62" s="316"/>
      <c r="N62" s="67" t="s">
        <v>9</v>
      </c>
      <c r="O62" s="314" t="s">
        <v>10</v>
      </c>
      <c r="P62" s="315"/>
      <c r="Q62" s="315"/>
      <c r="R62" s="316"/>
    </row>
    <row r="63" spans="2:18" ht="13.5" thickBot="1" x14ac:dyDescent="0.25">
      <c r="B63" s="149"/>
      <c r="C63" s="71"/>
      <c r="D63" s="23"/>
      <c r="E63" s="78"/>
      <c r="F63" s="73"/>
      <c r="H63" s="149"/>
      <c r="I63" s="71"/>
      <c r="J63" s="23"/>
      <c r="K63" s="78"/>
      <c r="L63" s="73"/>
      <c r="N63" s="149"/>
      <c r="O63" s="71"/>
      <c r="P63" s="23"/>
      <c r="Q63" s="78"/>
      <c r="R63" s="73"/>
    </row>
    <row r="64" spans="2:18" ht="27" customHeight="1" thickBot="1" x14ac:dyDescent="0.45">
      <c r="B64" s="67" t="s">
        <v>11</v>
      </c>
      <c r="C64" s="317" t="s">
        <v>443</v>
      </c>
      <c r="D64" s="318"/>
      <c r="E64" s="318"/>
      <c r="F64" s="319"/>
      <c r="H64" s="67" t="s">
        <v>11</v>
      </c>
      <c r="I64" s="328" t="s">
        <v>445</v>
      </c>
      <c r="J64" s="329"/>
      <c r="K64" s="329"/>
      <c r="L64" s="330"/>
      <c r="N64" s="67" t="s">
        <v>11</v>
      </c>
      <c r="O64" s="331" t="s">
        <v>218</v>
      </c>
      <c r="P64" s="332"/>
      <c r="Q64" s="332"/>
      <c r="R64" s="333"/>
    </row>
    <row r="65" spans="2:18" ht="24.95" customHeight="1" x14ac:dyDescent="0.2">
      <c r="B65" s="75" t="s">
        <v>58</v>
      </c>
      <c r="C65" s="320" t="s">
        <v>444</v>
      </c>
      <c r="D65" s="321"/>
      <c r="E65" s="321"/>
      <c r="F65" s="322"/>
      <c r="H65" s="75" t="s">
        <v>58</v>
      </c>
      <c r="I65" s="320" t="s">
        <v>446</v>
      </c>
      <c r="J65" s="321"/>
      <c r="K65" s="321"/>
      <c r="L65" s="322"/>
      <c r="N65" s="75" t="s">
        <v>58</v>
      </c>
      <c r="O65" s="320" t="s">
        <v>219</v>
      </c>
      <c r="P65" s="321"/>
      <c r="Q65" s="321"/>
      <c r="R65" s="322"/>
    </row>
    <row r="66" spans="2:18" x14ac:dyDescent="0.2">
      <c r="B66" s="68" t="s">
        <v>13</v>
      </c>
      <c r="C66" s="24" t="s">
        <v>14</v>
      </c>
      <c r="D66" s="308" t="s">
        <v>15</v>
      </c>
      <c r="E66" s="309"/>
      <c r="F66" s="69" t="s">
        <v>16</v>
      </c>
      <c r="H66" s="84" t="s">
        <v>13</v>
      </c>
      <c r="I66" s="85" t="s">
        <v>14</v>
      </c>
      <c r="J66" s="326" t="s">
        <v>15</v>
      </c>
      <c r="K66" s="327"/>
      <c r="L66" s="86" t="s">
        <v>16</v>
      </c>
      <c r="N66" s="68" t="s">
        <v>13</v>
      </c>
      <c r="O66" s="24" t="s">
        <v>14</v>
      </c>
      <c r="P66" s="308" t="s">
        <v>15</v>
      </c>
      <c r="Q66" s="309"/>
      <c r="R66" s="69" t="s">
        <v>16</v>
      </c>
    </row>
    <row r="67" spans="2:18" x14ac:dyDescent="0.2">
      <c r="B67" s="149" t="s">
        <v>17</v>
      </c>
      <c r="C67" s="150" t="s">
        <v>39</v>
      </c>
      <c r="D67" s="116" t="s">
        <v>447</v>
      </c>
      <c r="E67" s="116" t="s">
        <v>68</v>
      </c>
      <c r="F67" s="152">
        <v>99555</v>
      </c>
      <c r="H67" s="149" t="s">
        <v>17</v>
      </c>
      <c r="I67" s="150" t="s">
        <v>39</v>
      </c>
      <c r="J67" s="116" t="s">
        <v>463</v>
      </c>
      <c r="K67" s="116" t="s">
        <v>63</v>
      </c>
      <c r="L67" s="152">
        <v>98311</v>
      </c>
      <c r="N67" s="149" t="s">
        <v>17</v>
      </c>
      <c r="O67" s="150" t="s">
        <v>39</v>
      </c>
      <c r="P67" s="116" t="s">
        <v>232</v>
      </c>
      <c r="Q67" s="116" t="s">
        <v>74</v>
      </c>
      <c r="R67" s="152">
        <v>25061</v>
      </c>
    </row>
    <row r="68" spans="2:18" x14ac:dyDescent="0.2">
      <c r="B68" s="149">
        <v>2</v>
      </c>
      <c r="C68" s="150" t="s">
        <v>39</v>
      </c>
      <c r="D68" s="116" t="s">
        <v>450</v>
      </c>
      <c r="E68" s="116" t="s">
        <v>116</v>
      </c>
      <c r="F68" s="152">
        <v>28007</v>
      </c>
      <c r="H68" s="149">
        <v>2</v>
      </c>
      <c r="I68" s="150" t="s">
        <v>39</v>
      </c>
      <c r="J68" s="116" t="s">
        <v>464</v>
      </c>
      <c r="K68" s="116" t="s">
        <v>465</v>
      </c>
      <c r="L68" s="152">
        <v>15008</v>
      </c>
      <c r="N68" s="149">
        <v>2</v>
      </c>
      <c r="O68" s="150" t="s">
        <v>39</v>
      </c>
      <c r="P68" s="116" t="s">
        <v>231</v>
      </c>
      <c r="Q68" s="116" t="s">
        <v>77</v>
      </c>
      <c r="R68" s="152">
        <v>28006</v>
      </c>
    </row>
    <row r="69" spans="2:18" x14ac:dyDescent="0.2">
      <c r="B69" s="149">
        <v>3</v>
      </c>
      <c r="C69" s="150" t="s">
        <v>39</v>
      </c>
      <c r="D69" s="116" t="s">
        <v>449</v>
      </c>
      <c r="E69" s="116" t="s">
        <v>73</v>
      </c>
      <c r="F69" s="152">
        <v>29040</v>
      </c>
      <c r="H69" s="149">
        <v>3</v>
      </c>
      <c r="I69" s="150" t="s">
        <v>401</v>
      </c>
      <c r="J69" s="116" t="s">
        <v>467</v>
      </c>
      <c r="K69" s="116" t="s">
        <v>66</v>
      </c>
      <c r="L69" s="152">
        <v>15007</v>
      </c>
      <c r="N69" s="149">
        <v>3</v>
      </c>
      <c r="O69" s="150" t="s">
        <v>401</v>
      </c>
      <c r="P69" s="116" t="s">
        <v>188</v>
      </c>
      <c r="Q69" s="116" t="s">
        <v>150</v>
      </c>
      <c r="R69" s="152">
        <v>28055</v>
      </c>
    </row>
    <row r="70" spans="2:18" x14ac:dyDescent="0.2">
      <c r="B70" s="149">
        <v>4</v>
      </c>
      <c r="C70" s="150" t="s">
        <v>401</v>
      </c>
      <c r="D70" s="116" t="s">
        <v>451</v>
      </c>
      <c r="E70" s="116" t="s">
        <v>66</v>
      </c>
      <c r="F70" s="152">
        <v>29039</v>
      </c>
      <c r="H70" s="149">
        <v>4</v>
      </c>
      <c r="I70" s="150" t="s">
        <v>39</v>
      </c>
      <c r="J70" s="116" t="s">
        <v>466</v>
      </c>
      <c r="K70" s="116" t="s">
        <v>77</v>
      </c>
      <c r="L70" s="152">
        <v>15006</v>
      </c>
      <c r="N70" s="149">
        <v>4</v>
      </c>
      <c r="O70" s="150" t="s">
        <v>39</v>
      </c>
      <c r="P70" s="116" t="s">
        <v>233</v>
      </c>
      <c r="Q70" s="116" t="s">
        <v>220</v>
      </c>
      <c r="R70" s="152">
        <v>25055</v>
      </c>
    </row>
    <row r="71" spans="2:18" x14ac:dyDescent="0.2">
      <c r="B71" s="149">
        <v>5</v>
      </c>
      <c r="C71" s="150" t="s">
        <v>39</v>
      </c>
      <c r="D71" s="116" t="s">
        <v>448</v>
      </c>
      <c r="E71" s="116" t="s">
        <v>100</v>
      </c>
      <c r="F71" s="152">
        <v>11046</v>
      </c>
      <c r="H71" s="149">
        <v>5</v>
      </c>
      <c r="I71" s="150" t="s">
        <v>39</v>
      </c>
      <c r="J71" s="116" t="s">
        <v>464</v>
      </c>
      <c r="K71" s="116" t="s">
        <v>68</v>
      </c>
      <c r="L71" s="152">
        <v>15009</v>
      </c>
      <c r="N71" s="149">
        <v>5</v>
      </c>
      <c r="O71" s="150" t="s">
        <v>39</v>
      </c>
      <c r="P71" s="116" t="s">
        <v>237</v>
      </c>
      <c r="Q71" s="116" t="s">
        <v>82</v>
      </c>
      <c r="R71" s="152">
        <v>28004</v>
      </c>
    </row>
    <row r="72" spans="2:18" x14ac:dyDescent="0.2">
      <c r="B72" s="149">
        <v>6</v>
      </c>
      <c r="C72" s="150" t="s">
        <v>39</v>
      </c>
      <c r="D72" s="116" t="s">
        <v>452</v>
      </c>
      <c r="E72" s="116" t="s">
        <v>166</v>
      </c>
      <c r="F72" s="152">
        <v>12048</v>
      </c>
      <c r="H72" s="149">
        <v>6</v>
      </c>
      <c r="I72" s="150" t="s">
        <v>39</v>
      </c>
      <c r="J72" s="116" t="s">
        <v>466</v>
      </c>
      <c r="K72" s="116" t="s">
        <v>82</v>
      </c>
      <c r="L72" s="152">
        <v>16005</v>
      </c>
      <c r="N72" s="149">
        <v>6</v>
      </c>
      <c r="O72" s="150" t="s">
        <v>401</v>
      </c>
      <c r="P72" s="116" t="s">
        <v>235</v>
      </c>
      <c r="Q72" s="116" t="s">
        <v>236</v>
      </c>
      <c r="R72" s="152">
        <v>27030</v>
      </c>
    </row>
    <row r="73" spans="2:18" x14ac:dyDescent="0.2">
      <c r="B73" s="149">
        <v>7</v>
      </c>
      <c r="C73" s="150" t="s">
        <v>39</v>
      </c>
      <c r="D73" s="116" t="s">
        <v>457</v>
      </c>
      <c r="E73" s="116" t="s">
        <v>458</v>
      </c>
      <c r="F73" s="152">
        <v>10064</v>
      </c>
      <c r="H73" s="149">
        <v>7</v>
      </c>
      <c r="I73" s="150" t="s">
        <v>401</v>
      </c>
      <c r="J73" s="116" t="s">
        <v>468</v>
      </c>
      <c r="K73" s="116" t="s">
        <v>66</v>
      </c>
      <c r="L73" s="152">
        <v>24235</v>
      </c>
      <c r="N73" s="149">
        <v>7</v>
      </c>
      <c r="O73" s="150" t="s">
        <v>39</v>
      </c>
      <c r="P73" s="116" t="s">
        <v>234</v>
      </c>
      <c r="Q73" s="116" t="s">
        <v>77</v>
      </c>
      <c r="R73" s="152">
        <v>25054</v>
      </c>
    </row>
    <row r="74" spans="2:18" x14ac:dyDescent="0.2">
      <c r="B74" s="149">
        <v>8</v>
      </c>
      <c r="C74" s="150" t="s">
        <v>39</v>
      </c>
      <c r="D74" s="116" t="s">
        <v>456</v>
      </c>
      <c r="E74" s="116" t="s">
        <v>77</v>
      </c>
      <c r="F74" s="152">
        <v>10139</v>
      </c>
      <c r="H74" s="149">
        <v>8</v>
      </c>
      <c r="I74" s="150" t="s">
        <v>401</v>
      </c>
      <c r="J74" s="116" t="s">
        <v>468</v>
      </c>
      <c r="K74" s="116" t="s">
        <v>469</v>
      </c>
      <c r="L74" s="152">
        <v>98312</v>
      </c>
      <c r="N74" s="149">
        <v>8</v>
      </c>
      <c r="O74" s="150" t="s">
        <v>39</v>
      </c>
      <c r="P74" s="116" t="s">
        <v>238</v>
      </c>
      <c r="Q74" s="116" t="s">
        <v>117</v>
      </c>
      <c r="R74" s="152">
        <v>12053</v>
      </c>
    </row>
    <row r="75" spans="2:18" x14ac:dyDescent="0.2">
      <c r="B75" s="149">
        <v>9</v>
      </c>
      <c r="C75" s="150" t="s">
        <v>401</v>
      </c>
      <c r="D75" s="116" t="s">
        <v>454</v>
      </c>
      <c r="E75" s="116" t="s">
        <v>455</v>
      </c>
      <c r="F75" s="152">
        <v>12047</v>
      </c>
      <c r="H75" s="149">
        <v>9</v>
      </c>
      <c r="I75" s="150" t="s">
        <v>39</v>
      </c>
      <c r="J75" s="116" t="s">
        <v>470</v>
      </c>
      <c r="K75" s="116" t="s">
        <v>471</v>
      </c>
      <c r="L75" s="152">
        <v>13054</v>
      </c>
      <c r="N75" s="149">
        <v>9</v>
      </c>
      <c r="O75" s="150" t="s">
        <v>39</v>
      </c>
      <c r="P75" s="116" t="s">
        <v>239</v>
      </c>
      <c r="Q75" s="116" t="s">
        <v>73</v>
      </c>
      <c r="R75" s="152">
        <v>29023</v>
      </c>
    </row>
    <row r="76" spans="2:18" ht="13.5" thickBot="1" x14ac:dyDescent="0.25">
      <c r="B76" s="149">
        <v>10</v>
      </c>
      <c r="C76" s="150" t="s">
        <v>39</v>
      </c>
      <c r="D76" s="116" t="s">
        <v>460</v>
      </c>
      <c r="E76" s="116" t="s">
        <v>73</v>
      </c>
      <c r="F76" s="152">
        <v>24272</v>
      </c>
      <c r="H76" s="153">
        <v>10</v>
      </c>
      <c r="I76" s="154" t="s">
        <v>39</v>
      </c>
      <c r="J76" s="117" t="s">
        <v>463</v>
      </c>
      <c r="K76" s="117" t="s">
        <v>472</v>
      </c>
      <c r="L76" s="155">
        <v>98488</v>
      </c>
      <c r="N76" s="149">
        <v>10</v>
      </c>
      <c r="O76" s="150" t="s">
        <v>39</v>
      </c>
      <c r="P76" s="116" t="s">
        <v>240</v>
      </c>
      <c r="Q76" s="116" t="s">
        <v>84</v>
      </c>
      <c r="R76" s="152">
        <v>10144</v>
      </c>
    </row>
    <row r="77" spans="2:18" x14ac:dyDescent="0.2">
      <c r="B77" s="149">
        <v>11</v>
      </c>
      <c r="C77" s="150" t="s">
        <v>39</v>
      </c>
      <c r="D77" s="116" t="s">
        <v>449</v>
      </c>
      <c r="E77" s="116" t="s">
        <v>116</v>
      </c>
      <c r="F77" s="152">
        <v>16105</v>
      </c>
      <c r="H77" s="151"/>
      <c r="I77" s="151"/>
      <c r="J77" s="16"/>
      <c r="K77" s="16"/>
      <c r="L77" s="151"/>
      <c r="N77" s="149">
        <v>11</v>
      </c>
      <c r="O77" s="150" t="s">
        <v>401</v>
      </c>
      <c r="P77" s="116" t="s">
        <v>241</v>
      </c>
      <c r="Q77" s="116" t="s">
        <v>75</v>
      </c>
      <c r="R77" s="152">
        <v>11013</v>
      </c>
    </row>
    <row r="78" spans="2:18" x14ac:dyDescent="0.2">
      <c r="B78" s="149">
        <v>12</v>
      </c>
      <c r="C78" s="150" t="s">
        <v>39</v>
      </c>
      <c r="D78" s="116" t="s">
        <v>522</v>
      </c>
      <c r="E78" s="116" t="s">
        <v>289</v>
      </c>
      <c r="F78" s="152">
        <v>16107</v>
      </c>
      <c r="H78" s="151"/>
      <c r="I78" s="151"/>
      <c r="J78" s="16"/>
      <c r="K78" s="16"/>
      <c r="L78" s="151"/>
      <c r="N78" s="149">
        <v>12</v>
      </c>
      <c r="O78" s="150" t="s">
        <v>401</v>
      </c>
      <c r="P78" s="116" t="s">
        <v>245</v>
      </c>
      <c r="Q78" s="116" t="s">
        <v>246</v>
      </c>
      <c r="R78" s="152">
        <v>11014</v>
      </c>
    </row>
    <row r="79" spans="2:18" x14ac:dyDescent="0.2">
      <c r="B79" s="149">
        <v>13</v>
      </c>
      <c r="C79" s="150" t="s">
        <v>39</v>
      </c>
      <c r="D79" s="116" t="s">
        <v>453</v>
      </c>
      <c r="E79" s="116" t="s">
        <v>76</v>
      </c>
      <c r="F79" s="152">
        <v>12049</v>
      </c>
      <c r="H79" s="151"/>
      <c r="I79" s="151"/>
      <c r="J79" s="16"/>
      <c r="K79" s="16"/>
      <c r="L79" s="151"/>
      <c r="N79" s="149">
        <v>13</v>
      </c>
      <c r="O79" s="150" t="s">
        <v>39</v>
      </c>
      <c r="P79" s="116" t="s">
        <v>242</v>
      </c>
      <c r="Q79" s="116" t="s">
        <v>63</v>
      </c>
      <c r="R79" s="152">
        <v>13066</v>
      </c>
    </row>
    <row r="80" spans="2:18" x14ac:dyDescent="0.2">
      <c r="B80" s="149">
        <v>14</v>
      </c>
      <c r="C80" s="150" t="s">
        <v>401</v>
      </c>
      <c r="D80" s="116" t="s">
        <v>451</v>
      </c>
      <c r="E80" s="116" t="s">
        <v>405</v>
      </c>
      <c r="F80" s="152">
        <v>16104</v>
      </c>
      <c r="H80" s="151"/>
      <c r="I80" s="151"/>
      <c r="J80" s="16"/>
      <c r="K80" s="16"/>
      <c r="L80" s="151"/>
      <c r="N80" s="149">
        <v>14</v>
      </c>
      <c r="O80" s="150" t="s">
        <v>39</v>
      </c>
      <c r="P80" s="116" t="s">
        <v>234</v>
      </c>
      <c r="Q80" s="116" t="s">
        <v>68</v>
      </c>
      <c r="R80" s="152">
        <v>26022</v>
      </c>
    </row>
    <row r="81" spans="2:18" x14ac:dyDescent="0.2">
      <c r="B81" s="149">
        <v>15</v>
      </c>
      <c r="C81" s="150" t="s">
        <v>39</v>
      </c>
      <c r="D81" s="116" t="s">
        <v>461</v>
      </c>
      <c r="E81" s="116" t="s">
        <v>89</v>
      </c>
      <c r="F81" s="152">
        <v>98482</v>
      </c>
      <c r="H81" s="151"/>
      <c r="I81" s="151"/>
      <c r="J81" s="16"/>
      <c r="K81" s="16"/>
      <c r="L81" s="151"/>
      <c r="N81" s="149">
        <v>15</v>
      </c>
      <c r="O81" s="150" t="s">
        <v>39</v>
      </c>
      <c r="P81" s="116" t="s">
        <v>233</v>
      </c>
      <c r="Q81" s="116" t="s">
        <v>68</v>
      </c>
      <c r="R81" s="152">
        <v>26020</v>
      </c>
    </row>
    <row r="82" spans="2:18" x14ac:dyDescent="0.2">
      <c r="B82" s="149">
        <v>16</v>
      </c>
      <c r="C82" s="150" t="s">
        <v>39</v>
      </c>
      <c r="D82" s="116" t="s">
        <v>459</v>
      </c>
      <c r="E82" s="116" t="s">
        <v>144</v>
      </c>
      <c r="F82" s="152">
        <v>23029</v>
      </c>
      <c r="H82" s="151"/>
      <c r="I82" s="151"/>
      <c r="J82" s="16"/>
      <c r="K82" s="16"/>
      <c r="L82" s="151"/>
      <c r="N82" s="149">
        <v>16</v>
      </c>
      <c r="O82" s="150" t="s">
        <v>39</v>
      </c>
      <c r="P82" s="116" t="s">
        <v>247</v>
      </c>
      <c r="Q82" s="116" t="s">
        <v>85</v>
      </c>
      <c r="R82" s="152">
        <v>26023</v>
      </c>
    </row>
    <row r="83" spans="2:18" x14ac:dyDescent="0.2">
      <c r="B83" s="149">
        <v>17</v>
      </c>
      <c r="C83" s="150" t="s">
        <v>39</v>
      </c>
      <c r="D83" s="116" t="s">
        <v>460</v>
      </c>
      <c r="E83" s="116" t="s">
        <v>100</v>
      </c>
      <c r="F83" s="152">
        <v>22953</v>
      </c>
      <c r="H83" s="151"/>
      <c r="I83" s="151"/>
      <c r="J83" s="16"/>
      <c r="K83" s="16"/>
      <c r="L83" s="151"/>
      <c r="N83" s="149">
        <v>17</v>
      </c>
      <c r="O83" s="150" t="s">
        <v>401</v>
      </c>
      <c r="P83" s="116" t="s">
        <v>243</v>
      </c>
      <c r="Q83" s="116" t="s">
        <v>244</v>
      </c>
      <c r="R83" s="152">
        <v>29022</v>
      </c>
    </row>
    <row r="84" spans="2:18" ht="13.5" thickBot="1" x14ac:dyDescent="0.25">
      <c r="B84" s="149">
        <v>18</v>
      </c>
      <c r="C84" s="150" t="s">
        <v>39</v>
      </c>
      <c r="D84" s="116" t="s">
        <v>462</v>
      </c>
      <c r="E84" s="116" t="s">
        <v>76</v>
      </c>
      <c r="F84" s="152">
        <v>24271</v>
      </c>
      <c r="H84" s="151"/>
      <c r="I84" s="151"/>
      <c r="J84" s="16"/>
      <c r="K84" s="16"/>
      <c r="L84" s="151"/>
      <c r="N84" s="153">
        <v>18</v>
      </c>
      <c r="O84" s="154" t="s">
        <v>401</v>
      </c>
      <c r="P84" s="117" t="s">
        <v>248</v>
      </c>
      <c r="Q84" s="117" t="s">
        <v>64</v>
      </c>
      <c r="R84" s="155">
        <v>25067</v>
      </c>
    </row>
    <row r="85" spans="2:18" x14ac:dyDescent="0.2">
      <c r="B85" s="149">
        <v>19</v>
      </c>
      <c r="C85" s="150" t="s">
        <v>39</v>
      </c>
      <c r="D85" s="116" t="s">
        <v>460</v>
      </c>
      <c r="E85" s="116" t="s">
        <v>76</v>
      </c>
      <c r="F85" s="152">
        <v>99496</v>
      </c>
      <c r="H85" s="151"/>
      <c r="I85" s="151"/>
      <c r="J85" s="16"/>
      <c r="K85" s="16"/>
      <c r="L85" s="151"/>
      <c r="N85" s="151"/>
      <c r="O85" s="151"/>
      <c r="P85" s="16"/>
      <c r="Q85" s="16"/>
      <c r="R85" s="151"/>
    </row>
    <row r="86" spans="2:18" x14ac:dyDescent="0.2">
      <c r="B86" s="149">
        <v>20</v>
      </c>
      <c r="C86" s="150" t="s">
        <v>39</v>
      </c>
      <c r="D86" s="116" t="s">
        <v>457</v>
      </c>
      <c r="E86" s="116" t="s">
        <v>436</v>
      </c>
      <c r="F86" s="152">
        <v>10065</v>
      </c>
      <c r="H86" s="151"/>
      <c r="I86" s="151"/>
      <c r="J86" s="16"/>
      <c r="K86" s="16"/>
      <c r="L86" s="151"/>
      <c r="N86" s="151"/>
      <c r="O86" s="151"/>
      <c r="P86" s="16"/>
      <c r="Q86" s="16"/>
      <c r="R86" s="151"/>
    </row>
    <row r="87" spans="2:18" ht="13.5" thickBot="1" x14ac:dyDescent="0.25">
      <c r="B87" s="153">
        <v>21</v>
      </c>
      <c r="C87" s="154" t="s">
        <v>401</v>
      </c>
      <c r="D87" s="117" t="s">
        <v>523</v>
      </c>
      <c r="E87" s="117" t="s">
        <v>422</v>
      </c>
      <c r="F87" s="155">
        <v>17039</v>
      </c>
      <c r="H87" s="151"/>
      <c r="I87" s="151"/>
      <c r="J87" s="16"/>
      <c r="K87" s="16"/>
      <c r="L87" s="151"/>
      <c r="N87" s="151"/>
      <c r="O87" s="151"/>
      <c r="P87" s="16"/>
      <c r="Q87" s="16"/>
      <c r="R87" s="151"/>
    </row>
    <row r="88" spans="2:18" ht="13.5" thickBot="1" x14ac:dyDescent="0.25">
      <c r="B88" s="15"/>
      <c r="C88" s="83"/>
      <c r="D88" s="79"/>
      <c r="E88" s="79"/>
      <c r="F88" s="89"/>
      <c r="H88" s="15"/>
      <c r="I88" s="83"/>
      <c r="J88" s="79"/>
      <c r="K88" s="79"/>
      <c r="L88" s="79"/>
      <c r="N88" s="15"/>
      <c r="O88" s="83"/>
      <c r="P88" s="79"/>
      <c r="Q88" s="79"/>
      <c r="R88" s="79"/>
    </row>
    <row r="89" spans="2:18" ht="26.25" x14ac:dyDescent="0.4">
      <c r="B89" s="310" t="s">
        <v>474</v>
      </c>
      <c r="C89" s="311"/>
      <c r="D89" s="311"/>
      <c r="E89" s="312"/>
      <c r="F89" s="313"/>
      <c r="H89" s="310" t="s">
        <v>474</v>
      </c>
      <c r="I89" s="311"/>
      <c r="J89" s="311"/>
      <c r="K89" s="312"/>
      <c r="L89" s="313"/>
      <c r="N89" s="15"/>
      <c r="O89" s="83"/>
      <c r="P89" s="79"/>
      <c r="Q89" s="79"/>
      <c r="R89" s="79"/>
    </row>
    <row r="90" spans="2:18" ht="13.5" thickBot="1" x14ac:dyDescent="0.25">
      <c r="B90" s="149"/>
      <c r="C90" s="70"/>
      <c r="D90" s="22"/>
      <c r="E90" s="77"/>
      <c r="F90" s="72"/>
      <c r="H90" s="149"/>
      <c r="I90" s="70"/>
      <c r="J90" s="22"/>
      <c r="K90" s="77"/>
      <c r="L90" s="72"/>
      <c r="N90" s="15"/>
      <c r="O90" s="83"/>
      <c r="P90" s="79"/>
      <c r="Q90" s="79"/>
      <c r="R90" s="79"/>
    </row>
    <row r="91" spans="2:18" ht="27" thickBot="1" x14ac:dyDescent="0.45">
      <c r="B91" s="67" t="s">
        <v>9</v>
      </c>
      <c r="C91" s="314" t="s">
        <v>10</v>
      </c>
      <c r="D91" s="315"/>
      <c r="E91" s="315"/>
      <c r="F91" s="316"/>
      <c r="H91" s="67" t="s">
        <v>9</v>
      </c>
      <c r="I91" s="314" t="s">
        <v>10</v>
      </c>
      <c r="J91" s="315"/>
      <c r="K91" s="315"/>
      <c r="L91" s="316"/>
      <c r="N91"/>
      <c r="P91"/>
    </row>
    <row r="92" spans="2:18" ht="13.5" thickBot="1" x14ac:dyDescent="0.25">
      <c r="B92" s="149"/>
      <c r="C92" s="71"/>
      <c r="D92" s="23"/>
      <c r="E92" s="78"/>
      <c r="F92" s="73"/>
      <c r="H92" s="149"/>
      <c r="I92" s="71"/>
      <c r="J92" s="23"/>
      <c r="K92" s="78"/>
      <c r="L92" s="73"/>
      <c r="N92"/>
      <c r="P92"/>
    </row>
    <row r="93" spans="2:18" ht="27" thickBot="1" x14ac:dyDescent="0.45">
      <c r="B93" s="67" t="s">
        <v>11</v>
      </c>
      <c r="C93" s="317" t="s">
        <v>254</v>
      </c>
      <c r="D93" s="318"/>
      <c r="E93" s="318"/>
      <c r="F93" s="319"/>
      <c r="H93" s="67" t="s">
        <v>11</v>
      </c>
      <c r="I93" s="317" t="s">
        <v>217</v>
      </c>
      <c r="J93" s="318"/>
      <c r="K93" s="318"/>
      <c r="L93" s="319"/>
      <c r="N93"/>
      <c r="P93"/>
    </row>
    <row r="94" spans="2:18" ht="24.95" customHeight="1" x14ac:dyDescent="0.2">
      <c r="B94" s="75" t="s">
        <v>58</v>
      </c>
      <c r="C94" s="320" t="s">
        <v>473</v>
      </c>
      <c r="D94" s="321"/>
      <c r="E94" s="321"/>
      <c r="F94" s="322"/>
      <c r="H94" s="75" t="s">
        <v>58</v>
      </c>
      <c r="I94" s="320" t="s">
        <v>535</v>
      </c>
      <c r="J94" s="321"/>
      <c r="K94" s="321"/>
      <c r="L94" s="322"/>
      <c r="N94"/>
      <c r="P94"/>
    </row>
    <row r="95" spans="2:18" x14ac:dyDescent="0.2">
      <c r="B95" s="68" t="s">
        <v>13</v>
      </c>
      <c r="C95" s="24" t="s">
        <v>14</v>
      </c>
      <c r="D95" s="308" t="s">
        <v>15</v>
      </c>
      <c r="E95" s="309"/>
      <c r="F95" s="69" t="s">
        <v>16</v>
      </c>
      <c r="H95" s="68" t="s">
        <v>13</v>
      </c>
      <c r="I95" s="24" t="s">
        <v>14</v>
      </c>
      <c r="J95" s="308" t="s">
        <v>15</v>
      </c>
      <c r="K95" s="309"/>
      <c r="L95" s="69" t="s">
        <v>16</v>
      </c>
      <c r="N95"/>
      <c r="P95"/>
    </row>
    <row r="96" spans="2:18" ht="12.75" customHeight="1" x14ac:dyDescent="0.2">
      <c r="B96" s="149" t="s">
        <v>17</v>
      </c>
      <c r="C96" s="150" t="s">
        <v>39</v>
      </c>
      <c r="D96" s="116" t="s">
        <v>277</v>
      </c>
      <c r="E96" s="116" t="s">
        <v>82</v>
      </c>
      <c r="F96" s="152">
        <v>12020</v>
      </c>
      <c r="H96" s="149" t="s">
        <v>17</v>
      </c>
      <c r="I96" s="150" t="s">
        <v>39</v>
      </c>
      <c r="J96" s="150" t="s">
        <v>136</v>
      </c>
      <c r="K96" s="150" t="s">
        <v>105</v>
      </c>
      <c r="L96" s="152">
        <v>96045</v>
      </c>
      <c r="N96"/>
      <c r="P96"/>
    </row>
    <row r="97" spans="2:16" x14ac:dyDescent="0.2">
      <c r="B97" s="149">
        <v>2</v>
      </c>
      <c r="C97" s="150" t="s">
        <v>39</v>
      </c>
      <c r="D97" s="116" t="s">
        <v>280</v>
      </c>
      <c r="E97" s="116" t="s">
        <v>285</v>
      </c>
      <c r="F97" s="152">
        <v>29062</v>
      </c>
      <c r="H97" s="149">
        <v>2</v>
      </c>
      <c r="I97" s="150" t="s">
        <v>39</v>
      </c>
      <c r="J97" s="150" t="s">
        <v>154</v>
      </c>
      <c r="K97" s="150" t="s">
        <v>83</v>
      </c>
      <c r="L97" s="152">
        <v>10071</v>
      </c>
      <c r="N97"/>
      <c r="P97"/>
    </row>
    <row r="98" spans="2:16" x14ac:dyDescent="0.2">
      <c r="B98" s="149">
        <v>3</v>
      </c>
      <c r="C98" s="150" t="s">
        <v>39</v>
      </c>
      <c r="D98" s="116" t="s">
        <v>278</v>
      </c>
      <c r="E98" s="116" t="s">
        <v>82</v>
      </c>
      <c r="F98" s="152">
        <v>98446</v>
      </c>
      <c r="H98" s="149">
        <v>3</v>
      </c>
      <c r="I98" s="150" t="s">
        <v>39</v>
      </c>
      <c r="J98" s="150" t="s">
        <v>136</v>
      </c>
      <c r="K98" s="150" t="s">
        <v>77</v>
      </c>
      <c r="L98" s="152">
        <v>25046</v>
      </c>
      <c r="N98"/>
      <c r="P98"/>
    </row>
    <row r="99" spans="2:16" x14ac:dyDescent="0.2">
      <c r="B99" s="149">
        <v>4</v>
      </c>
      <c r="C99" s="150" t="s">
        <v>401</v>
      </c>
      <c r="D99" s="116" t="s">
        <v>271</v>
      </c>
      <c r="E99" s="116" t="s">
        <v>101</v>
      </c>
      <c r="F99" s="152">
        <v>14075</v>
      </c>
      <c r="H99" s="149">
        <v>4</v>
      </c>
      <c r="I99" s="150" t="s">
        <v>39</v>
      </c>
      <c r="J99" s="150" t="s">
        <v>136</v>
      </c>
      <c r="K99" s="150" t="s">
        <v>480</v>
      </c>
      <c r="L99" s="152">
        <v>11032</v>
      </c>
      <c r="N99"/>
      <c r="P99"/>
    </row>
    <row r="100" spans="2:16" ht="13.5" thickBot="1" x14ac:dyDescent="0.25">
      <c r="B100" s="149">
        <v>5</v>
      </c>
      <c r="C100" s="150" t="s">
        <v>401</v>
      </c>
      <c r="D100" s="116" t="s">
        <v>281</v>
      </c>
      <c r="E100" s="116" t="s">
        <v>66</v>
      </c>
      <c r="F100" s="152">
        <v>13044</v>
      </c>
      <c r="H100" s="153">
        <v>5</v>
      </c>
      <c r="I100" s="154" t="s">
        <v>39</v>
      </c>
      <c r="J100" s="154" t="s">
        <v>194</v>
      </c>
      <c r="K100" s="154" t="s">
        <v>63</v>
      </c>
      <c r="L100" s="155">
        <v>96102</v>
      </c>
      <c r="N100"/>
      <c r="P100"/>
    </row>
    <row r="101" spans="2:16" x14ac:dyDescent="0.2">
      <c r="B101" s="149">
        <v>6</v>
      </c>
      <c r="C101" s="150" t="s">
        <v>401</v>
      </c>
      <c r="D101" s="116" t="s">
        <v>297</v>
      </c>
      <c r="E101" s="116" t="s">
        <v>298</v>
      </c>
      <c r="F101" s="152">
        <v>13001</v>
      </c>
      <c r="H101" s="151"/>
      <c r="I101" s="151"/>
      <c r="J101" s="151"/>
      <c r="K101" s="151"/>
      <c r="L101" s="151"/>
      <c r="N101"/>
      <c r="P101"/>
    </row>
    <row r="102" spans="2:16" x14ac:dyDescent="0.2">
      <c r="B102" s="149">
        <v>7</v>
      </c>
      <c r="C102" s="150" t="s">
        <v>39</v>
      </c>
      <c r="D102" s="116" t="s">
        <v>228</v>
      </c>
      <c r="E102" s="116" t="s">
        <v>229</v>
      </c>
      <c r="F102" s="152">
        <v>96217</v>
      </c>
      <c r="H102" s="151"/>
      <c r="I102" s="151"/>
      <c r="J102" s="151"/>
      <c r="K102" s="151"/>
      <c r="L102" s="151"/>
      <c r="N102"/>
      <c r="P102"/>
    </row>
    <row r="103" spans="2:16" x14ac:dyDescent="0.2">
      <c r="B103" s="149">
        <v>8</v>
      </c>
      <c r="C103" s="150" t="s">
        <v>39</v>
      </c>
      <c r="D103" s="116" t="s">
        <v>280</v>
      </c>
      <c r="E103" s="116" t="s">
        <v>260</v>
      </c>
      <c r="F103" s="152">
        <v>29061</v>
      </c>
      <c r="H103" s="151"/>
      <c r="I103" s="151"/>
      <c r="J103" s="151"/>
      <c r="K103" s="151"/>
      <c r="L103" s="151"/>
      <c r="N103"/>
      <c r="P103"/>
    </row>
    <row r="104" spans="2:16" x14ac:dyDescent="0.2">
      <c r="B104" s="149">
        <v>9</v>
      </c>
      <c r="C104" s="150" t="s">
        <v>401</v>
      </c>
      <c r="D104" s="116" t="s">
        <v>271</v>
      </c>
      <c r="E104" s="116" t="s">
        <v>95</v>
      </c>
      <c r="F104" s="152">
        <v>14074</v>
      </c>
      <c r="H104" s="151"/>
      <c r="I104" s="151"/>
      <c r="J104" s="151"/>
      <c r="K104" s="151"/>
      <c r="L104" s="151"/>
      <c r="N104"/>
      <c r="P104"/>
    </row>
    <row r="105" spans="2:16" x14ac:dyDescent="0.2">
      <c r="B105" s="149">
        <v>10</v>
      </c>
      <c r="C105" s="150" t="s">
        <v>39</v>
      </c>
      <c r="D105" s="116" t="s">
        <v>345</v>
      </c>
      <c r="E105" s="116" t="s">
        <v>63</v>
      </c>
      <c r="F105" s="152">
        <v>13004</v>
      </c>
      <c r="H105" s="151"/>
      <c r="I105" s="151"/>
      <c r="J105" s="151"/>
      <c r="K105" s="151"/>
      <c r="L105" s="151"/>
      <c r="N105"/>
      <c r="P105"/>
    </row>
    <row r="106" spans="2:16" x14ac:dyDescent="0.2">
      <c r="B106" s="149">
        <v>11</v>
      </c>
      <c r="C106" s="150" t="s">
        <v>401</v>
      </c>
      <c r="D106" s="116" t="s">
        <v>228</v>
      </c>
      <c r="E106" s="116" t="s">
        <v>95</v>
      </c>
      <c r="F106" s="152">
        <v>11050</v>
      </c>
      <c r="H106"/>
      <c r="I106"/>
      <c r="K106"/>
      <c r="N106"/>
      <c r="P106"/>
    </row>
    <row r="107" spans="2:16" x14ac:dyDescent="0.2">
      <c r="B107" s="149">
        <v>12</v>
      </c>
      <c r="C107" s="150" t="s">
        <v>39</v>
      </c>
      <c r="D107" s="116" t="s">
        <v>282</v>
      </c>
      <c r="E107" s="116" t="s">
        <v>77</v>
      </c>
      <c r="F107" s="152">
        <v>99505</v>
      </c>
      <c r="H107"/>
      <c r="I107"/>
      <c r="K107"/>
      <c r="N107"/>
      <c r="P107"/>
    </row>
    <row r="108" spans="2:16" x14ac:dyDescent="0.2">
      <c r="B108" s="149">
        <v>13</v>
      </c>
      <c r="C108" s="150" t="s">
        <v>39</v>
      </c>
      <c r="D108" s="116" t="s">
        <v>279</v>
      </c>
      <c r="E108" s="116" t="s">
        <v>76</v>
      </c>
      <c r="F108" s="152">
        <v>10175</v>
      </c>
      <c r="H108"/>
      <c r="I108"/>
      <c r="K108"/>
      <c r="N108"/>
      <c r="P108"/>
    </row>
    <row r="109" spans="2:16" x14ac:dyDescent="0.2">
      <c r="B109" s="149">
        <v>14</v>
      </c>
      <c r="C109" s="150" t="s">
        <v>39</v>
      </c>
      <c r="D109" s="116" t="s">
        <v>524</v>
      </c>
      <c r="E109" s="116" t="s">
        <v>166</v>
      </c>
      <c r="F109" s="152">
        <v>13046</v>
      </c>
      <c r="H109"/>
      <c r="I109"/>
      <c r="K109"/>
      <c r="N109"/>
      <c r="P109"/>
    </row>
    <row r="110" spans="2:16" x14ac:dyDescent="0.2">
      <c r="B110" s="149">
        <v>15</v>
      </c>
      <c r="C110" s="150" t="s">
        <v>39</v>
      </c>
      <c r="D110" s="116" t="s">
        <v>279</v>
      </c>
      <c r="E110" s="116" t="s">
        <v>390</v>
      </c>
      <c r="F110" s="152">
        <v>15058</v>
      </c>
      <c r="H110"/>
      <c r="I110"/>
      <c r="K110"/>
      <c r="N110"/>
      <c r="P110"/>
    </row>
    <row r="111" spans="2:16" x14ac:dyDescent="0.2">
      <c r="B111" s="149">
        <v>16</v>
      </c>
      <c r="C111" s="150" t="s">
        <v>39</v>
      </c>
      <c r="D111" s="116" t="s">
        <v>283</v>
      </c>
      <c r="E111" s="116" t="s">
        <v>85</v>
      </c>
      <c r="F111" s="152">
        <v>98457</v>
      </c>
      <c r="H111"/>
      <c r="I111"/>
      <c r="K111"/>
      <c r="N111"/>
      <c r="P111"/>
    </row>
    <row r="112" spans="2:16" x14ac:dyDescent="0.2">
      <c r="B112" s="149">
        <v>17</v>
      </c>
      <c r="C112" s="150" t="s">
        <v>401</v>
      </c>
      <c r="D112" s="116" t="s">
        <v>525</v>
      </c>
      <c r="E112" s="116" t="s">
        <v>99</v>
      </c>
      <c r="F112" s="152">
        <v>20714</v>
      </c>
      <c r="H112"/>
      <c r="I112"/>
      <c r="K112"/>
      <c r="N112"/>
      <c r="P112"/>
    </row>
    <row r="113" spans="2:16" x14ac:dyDescent="0.2">
      <c r="B113" s="149">
        <v>18</v>
      </c>
      <c r="C113" s="150" t="s">
        <v>39</v>
      </c>
      <c r="D113" s="116" t="s">
        <v>526</v>
      </c>
      <c r="E113" s="116" t="s">
        <v>73</v>
      </c>
      <c r="F113" s="152">
        <v>13045</v>
      </c>
      <c r="H113"/>
      <c r="I113"/>
      <c r="K113"/>
      <c r="N113"/>
      <c r="P113"/>
    </row>
    <row r="114" spans="2:16" x14ac:dyDescent="0.2">
      <c r="B114" s="149">
        <v>19</v>
      </c>
      <c r="C114" s="150" t="s">
        <v>39</v>
      </c>
      <c r="D114" s="116" t="s">
        <v>286</v>
      </c>
      <c r="E114" s="116" t="s">
        <v>77</v>
      </c>
      <c r="F114" s="152">
        <v>99551</v>
      </c>
      <c r="H114" s="15"/>
      <c r="I114" s="83"/>
      <c r="J114" s="79"/>
      <c r="K114" s="79"/>
      <c r="L114" s="89"/>
      <c r="N114"/>
      <c r="P114"/>
    </row>
    <row r="115" spans="2:16" x14ac:dyDescent="0.2">
      <c r="B115" s="149">
        <v>20</v>
      </c>
      <c r="C115" s="150" t="s">
        <v>401</v>
      </c>
      <c r="D115" s="116" t="s">
        <v>527</v>
      </c>
      <c r="E115" s="116" t="s">
        <v>528</v>
      </c>
      <c r="F115" s="152">
        <v>98458</v>
      </c>
      <c r="H115" s="15"/>
      <c r="I115" s="83"/>
      <c r="J115" s="79"/>
      <c r="K115" s="79"/>
      <c r="L115" s="89"/>
      <c r="N115"/>
      <c r="P115"/>
    </row>
    <row r="116" spans="2:16" x14ac:dyDescent="0.2">
      <c r="B116" s="149">
        <v>21</v>
      </c>
      <c r="C116" s="150" t="s">
        <v>39</v>
      </c>
      <c r="D116" s="116" t="s">
        <v>529</v>
      </c>
      <c r="E116" s="116" t="s">
        <v>77</v>
      </c>
      <c r="F116" s="152">
        <v>28002</v>
      </c>
      <c r="H116" s="15"/>
      <c r="I116" s="83"/>
      <c r="J116" s="79"/>
      <c r="K116" s="79"/>
      <c r="L116" s="89"/>
      <c r="N116"/>
      <c r="P116"/>
    </row>
    <row r="117" spans="2:16" x14ac:dyDescent="0.2">
      <c r="B117" s="149">
        <v>22</v>
      </c>
      <c r="C117" s="150" t="s">
        <v>39</v>
      </c>
      <c r="D117" s="116" t="s">
        <v>530</v>
      </c>
      <c r="E117" s="116" t="s">
        <v>465</v>
      </c>
      <c r="F117" s="152">
        <v>20711</v>
      </c>
      <c r="H117" s="15"/>
      <c r="I117" s="83"/>
      <c r="J117" s="79"/>
      <c r="K117" s="79"/>
      <c r="L117" s="89"/>
      <c r="N117"/>
      <c r="P117"/>
    </row>
    <row r="118" spans="2:16" x14ac:dyDescent="0.2">
      <c r="B118" s="149">
        <v>23</v>
      </c>
      <c r="C118" s="150" t="s">
        <v>401</v>
      </c>
      <c r="D118" s="116" t="s">
        <v>531</v>
      </c>
      <c r="E118" s="116" t="s">
        <v>66</v>
      </c>
      <c r="F118" s="152">
        <v>98480</v>
      </c>
      <c r="H118" s="15"/>
      <c r="I118" s="83"/>
      <c r="J118" s="79"/>
      <c r="K118" s="79"/>
      <c r="L118" s="89"/>
      <c r="N118"/>
      <c r="P118"/>
    </row>
    <row r="119" spans="2:16" x14ac:dyDescent="0.2">
      <c r="B119" s="149">
        <v>24</v>
      </c>
      <c r="C119" s="150" t="s">
        <v>39</v>
      </c>
      <c r="D119" s="116" t="s">
        <v>532</v>
      </c>
      <c r="E119" s="116" t="s">
        <v>62</v>
      </c>
      <c r="F119" s="152">
        <v>28003</v>
      </c>
      <c r="H119"/>
      <c r="I119"/>
      <c r="K119"/>
      <c r="N119"/>
      <c r="P119"/>
    </row>
    <row r="120" spans="2:16" x14ac:dyDescent="0.2">
      <c r="B120" s="149">
        <v>25</v>
      </c>
      <c r="C120" s="150" t="s">
        <v>401</v>
      </c>
      <c r="D120" s="116" t="s">
        <v>533</v>
      </c>
      <c r="E120" s="116" t="s">
        <v>101</v>
      </c>
      <c r="F120" s="152">
        <v>24341</v>
      </c>
      <c r="H120"/>
      <c r="I120"/>
      <c r="K120"/>
      <c r="N120"/>
      <c r="P120"/>
    </row>
    <row r="121" spans="2:16" ht="13.5" thickBot="1" x14ac:dyDescent="0.25">
      <c r="B121" s="153">
        <v>26</v>
      </c>
      <c r="C121" s="154" t="s">
        <v>39</v>
      </c>
      <c r="D121" s="117" t="s">
        <v>534</v>
      </c>
      <c r="E121" s="117" t="s">
        <v>98</v>
      </c>
      <c r="F121" s="155">
        <v>20713</v>
      </c>
      <c r="H121"/>
      <c r="I121"/>
      <c r="K121"/>
      <c r="N121"/>
      <c r="P121"/>
    </row>
    <row r="122" spans="2:16" x14ac:dyDescent="0.2">
      <c r="B122"/>
      <c r="C122"/>
      <c r="F122"/>
      <c r="H122"/>
      <c r="I122"/>
      <c r="K122"/>
      <c r="N122"/>
      <c r="P122"/>
    </row>
    <row r="123" spans="2:16" x14ac:dyDescent="0.2">
      <c r="B123"/>
      <c r="C123"/>
      <c r="F123"/>
      <c r="H123"/>
      <c r="I123"/>
      <c r="K123"/>
      <c r="N123"/>
      <c r="P123"/>
    </row>
    <row r="124" spans="2:16" x14ac:dyDescent="0.2">
      <c r="B124"/>
      <c r="C124"/>
      <c r="F124"/>
      <c r="H124"/>
      <c r="I124"/>
      <c r="K124"/>
      <c r="N124"/>
      <c r="P124"/>
    </row>
    <row r="125" spans="2:16" x14ac:dyDescent="0.2">
      <c r="H125"/>
      <c r="I125"/>
      <c r="K125"/>
      <c r="N125"/>
      <c r="P125"/>
    </row>
    <row r="126" spans="2:16" x14ac:dyDescent="0.2">
      <c r="H126"/>
      <c r="I126"/>
      <c r="K126"/>
      <c r="N126"/>
      <c r="P126"/>
    </row>
    <row r="127" spans="2:16" x14ac:dyDescent="0.2">
      <c r="H127"/>
      <c r="I127"/>
      <c r="K127"/>
      <c r="N127"/>
      <c r="P127"/>
    </row>
    <row r="128" spans="2:16" x14ac:dyDescent="0.2">
      <c r="H128"/>
      <c r="I128"/>
      <c r="K128"/>
      <c r="N128"/>
      <c r="P128"/>
    </row>
    <row r="129" spans="8:16" x14ac:dyDescent="0.2">
      <c r="H129"/>
      <c r="I129"/>
      <c r="K129"/>
      <c r="N129"/>
      <c r="P129"/>
    </row>
    <row r="130" spans="8:16" x14ac:dyDescent="0.2">
      <c r="H130"/>
      <c r="I130"/>
      <c r="K130"/>
      <c r="N130"/>
      <c r="P130"/>
    </row>
    <row r="131" spans="8:16" x14ac:dyDescent="0.2">
      <c r="H131"/>
      <c r="I131"/>
      <c r="K131"/>
      <c r="N131"/>
      <c r="P131"/>
    </row>
    <row r="132" spans="8:16" x14ac:dyDescent="0.2">
      <c r="H132"/>
      <c r="I132"/>
      <c r="K132"/>
      <c r="N132"/>
      <c r="P132"/>
    </row>
    <row r="133" spans="8:16" x14ac:dyDescent="0.2">
      <c r="H133"/>
      <c r="I133"/>
      <c r="K133"/>
      <c r="N133"/>
      <c r="P133"/>
    </row>
    <row r="134" spans="8:16" x14ac:dyDescent="0.2">
      <c r="H134"/>
      <c r="I134"/>
      <c r="K134"/>
      <c r="N134"/>
      <c r="P134"/>
    </row>
    <row r="135" spans="8:16" x14ac:dyDescent="0.2">
      <c r="H135"/>
      <c r="I135"/>
      <c r="K135"/>
      <c r="N135"/>
      <c r="P135"/>
    </row>
    <row r="136" spans="8:16" x14ac:dyDescent="0.2">
      <c r="H136"/>
      <c r="I136"/>
      <c r="K136"/>
      <c r="N136"/>
      <c r="P136"/>
    </row>
    <row r="137" spans="8:16" x14ac:dyDescent="0.2">
      <c r="H137"/>
      <c r="I137"/>
      <c r="K137"/>
      <c r="N137"/>
      <c r="P137"/>
    </row>
    <row r="138" spans="8:16" x14ac:dyDescent="0.2">
      <c r="H138"/>
      <c r="I138"/>
      <c r="K138"/>
      <c r="N138"/>
      <c r="P138"/>
    </row>
    <row r="139" spans="8:16" x14ac:dyDescent="0.2">
      <c r="H139"/>
      <c r="I139"/>
      <c r="K139"/>
      <c r="N139"/>
      <c r="P139"/>
    </row>
    <row r="140" spans="8:16" x14ac:dyDescent="0.2">
      <c r="H140"/>
      <c r="I140"/>
      <c r="K140"/>
      <c r="N140"/>
      <c r="P140"/>
    </row>
  </sheetData>
  <mergeCells count="40">
    <mergeCell ref="C94:F94"/>
    <mergeCell ref="I94:L94"/>
    <mergeCell ref="D95:E95"/>
    <mergeCell ref="J95:K95"/>
    <mergeCell ref="B89:F89"/>
    <mergeCell ref="H89:L89"/>
    <mergeCell ref="C91:F91"/>
    <mergeCell ref="I91:L91"/>
    <mergeCell ref="C93:F93"/>
    <mergeCell ref="I93:L93"/>
    <mergeCell ref="C65:F65"/>
    <mergeCell ref="I65:L65"/>
    <mergeCell ref="O65:R65"/>
    <mergeCell ref="D66:E66"/>
    <mergeCell ref="J66:K66"/>
    <mergeCell ref="P66:Q66"/>
    <mergeCell ref="C62:F62"/>
    <mergeCell ref="I62:L62"/>
    <mergeCell ref="O62:R62"/>
    <mergeCell ref="C64:F64"/>
    <mergeCell ref="I64:L64"/>
    <mergeCell ref="O64:R64"/>
    <mergeCell ref="D8:E8"/>
    <mergeCell ref="J8:K8"/>
    <mergeCell ref="P8:Q8"/>
    <mergeCell ref="B60:F60"/>
    <mergeCell ref="H60:L60"/>
    <mergeCell ref="N60:R60"/>
    <mergeCell ref="C6:F6"/>
    <mergeCell ref="I6:L6"/>
    <mergeCell ref="O6:R6"/>
    <mergeCell ref="C7:F7"/>
    <mergeCell ref="I7:L7"/>
    <mergeCell ref="O7:R7"/>
    <mergeCell ref="B2:F2"/>
    <mergeCell ref="H2:L2"/>
    <mergeCell ref="N2:R2"/>
    <mergeCell ref="C4:F4"/>
    <mergeCell ref="I4:L4"/>
    <mergeCell ref="O4:R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6"/>
  <sheetViews>
    <sheetView showGridLines="0" zoomScale="85" zoomScaleNormal="85" workbookViewId="0"/>
  </sheetViews>
  <sheetFormatPr defaultRowHeight="12.75" x14ac:dyDescent="0.2"/>
  <cols>
    <col min="3" max="3" width="8.7109375" customWidth="1"/>
    <col min="4" max="4" width="23.7109375" customWidth="1"/>
    <col min="5" max="5" width="3.28515625" bestFit="1" customWidth="1"/>
    <col min="6" max="6" width="23.85546875" customWidth="1"/>
    <col min="7" max="7" width="3.42578125" customWidth="1"/>
    <col min="10" max="10" width="6.42578125" bestFit="1" customWidth="1"/>
    <col min="11" max="11" width="25.140625" customWidth="1"/>
    <col min="12" max="12" width="3.28515625" bestFit="1" customWidth="1"/>
    <col min="13" max="13" width="25.140625" bestFit="1" customWidth="1"/>
    <col min="14" max="14" width="3.5703125" customWidth="1"/>
  </cols>
  <sheetData>
    <row r="1" spans="1:14" ht="6" customHeight="1" x14ac:dyDescent="0.2">
      <c r="B1" s="1"/>
      <c r="C1" s="1"/>
      <c r="D1" s="2"/>
      <c r="E1" s="1"/>
      <c r="F1" s="2"/>
      <c r="H1" s="2"/>
      <c r="I1" s="1"/>
      <c r="J1" s="2"/>
    </row>
    <row r="2" spans="1:14" ht="12.75" customHeight="1" x14ac:dyDescent="0.4">
      <c r="B2" s="342" t="s">
        <v>328</v>
      </c>
      <c r="C2" s="342"/>
      <c r="D2" s="342"/>
      <c r="E2" s="342"/>
      <c r="F2" s="342"/>
      <c r="G2" s="342"/>
      <c r="H2" s="113"/>
      <c r="I2" s="342" t="s">
        <v>327</v>
      </c>
      <c r="J2" s="342"/>
      <c r="K2" s="342"/>
      <c r="L2" s="342"/>
      <c r="M2" s="342"/>
      <c r="N2" s="342"/>
    </row>
    <row r="3" spans="1:14" ht="12.75" customHeight="1" x14ac:dyDescent="0.4">
      <c r="B3" s="342"/>
      <c r="C3" s="342"/>
      <c r="D3" s="342"/>
      <c r="E3" s="342"/>
      <c r="F3" s="342"/>
      <c r="G3" s="342"/>
      <c r="H3" s="113"/>
      <c r="I3" s="342"/>
      <c r="J3" s="342"/>
      <c r="K3" s="342"/>
      <c r="L3" s="342"/>
      <c r="M3" s="342"/>
      <c r="N3" s="342"/>
    </row>
    <row r="4" spans="1:14" ht="5.25" customHeight="1" thickBot="1" x14ac:dyDescent="0.25">
      <c r="B4" s="1"/>
      <c r="C4" s="1"/>
      <c r="D4" s="2"/>
      <c r="E4" s="1"/>
      <c r="F4" s="2"/>
      <c r="H4" s="2"/>
      <c r="I4" s="1"/>
      <c r="J4" s="1"/>
      <c r="K4" s="2"/>
      <c r="L4" s="1"/>
      <c r="M4" s="2"/>
    </row>
    <row r="5" spans="1:14" ht="13.5" customHeight="1" x14ac:dyDescent="0.2">
      <c r="B5" s="104">
        <v>42863</v>
      </c>
      <c r="C5" s="3" t="s">
        <v>4</v>
      </c>
      <c r="D5" s="99" t="s">
        <v>212</v>
      </c>
      <c r="E5" s="339" t="s">
        <v>324</v>
      </c>
      <c r="F5" s="339"/>
      <c r="G5" s="17"/>
      <c r="H5" s="108"/>
      <c r="I5" s="104">
        <v>42863</v>
      </c>
      <c r="J5" s="3" t="s">
        <v>4</v>
      </c>
      <c r="K5" s="99" t="s">
        <v>212</v>
      </c>
      <c r="L5" s="339" t="s">
        <v>326</v>
      </c>
      <c r="M5" s="339"/>
      <c r="N5" s="17"/>
    </row>
    <row r="6" spans="1:14" ht="13.5" customHeight="1" x14ac:dyDescent="0.2">
      <c r="B6" s="5"/>
      <c r="C6" s="96">
        <v>0.375</v>
      </c>
      <c r="D6" s="97" t="s">
        <v>324</v>
      </c>
      <c r="E6" s="94" t="s">
        <v>211</v>
      </c>
      <c r="F6" s="97" t="s">
        <v>255</v>
      </c>
      <c r="G6" s="114"/>
      <c r="H6" s="109"/>
      <c r="I6" s="5"/>
      <c r="J6" s="96">
        <v>0.375</v>
      </c>
      <c r="K6" s="97" t="s">
        <v>326</v>
      </c>
      <c r="L6" s="94" t="s">
        <v>211</v>
      </c>
      <c r="M6" s="97" t="s">
        <v>325</v>
      </c>
      <c r="N6" s="114"/>
    </row>
    <row r="7" spans="1:14" ht="13.5" customHeight="1" x14ac:dyDescent="0.2">
      <c r="B7" s="5"/>
      <c r="C7" s="6"/>
      <c r="D7" s="6"/>
      <c r="E7" s="6"/>
      <c r="F7" s="6"/>
      <c r="G7" s="76"/>
      <c r="H7" s="109"/>
      <c r="I7" s="5"/>
      <c r="J7" s="6"/>
      <c r="K7" s="6"/>
      <c r="L7" s="6"/>
      <c r="M7" s="6"/>
      <c r="N7" s="76"/>
    </row>
    <row r="8" spans="1:14" ht="13.5" customHeight="1" x14ac:dyDescent="0.2">
      <c r="B8" s="5"/>
      <c r="C8" s="6"/>
      <c r="D8" s="95" t="s">
        <v>212</v>
      </c>
      <c r="E8" s="334" t="s">
        <v>536</v>
      </c>
      <c r="F8" s="335"/>
      <c r="G8" s="18"/>
      <c r="H8" s="108"/>
      <c r="I8" s="5"/>
      <c r="J8" s="6"/>
      <c r="K8" s="95" t="s">
        <v>212</v>
      </c>
      <c r="L8" s="334" t="s">
        <v>214</v>
      </c>
      <c r="M8" s="335"/>
      <c r="N8" s="18"/>
    </row>
    <row r="9" spans="1:14" ht="13.5" customHeight="1" x14ac:dyDescent="0.2">
      <c r="B9" s="5"/>
      <c r="C9" s="96">
        <v>0.375</v>
      </c>
      <c r="D9" s="97" t="s">
        <v>536</v>
      </c>
      <c r="E9" s="94" t="s">
        <v>211</v>
      </c>
      <c r="F9" s="97" t="s">
        <v>59</v>
      </c>
      <c r="G9" s="114"/>
      <c r="H9" s="109"/>
      <c r="I9" s="5"/>
      <c r="J9" s="96">
        <v>0.375</v>
      </c>
      <c r="K9" s="97" t="s">
        <v>214</v>
      </c>
      <c r="L9" s="94" t="s">
        <v>211</v>
      </c>
      <c r="M9" s="97" t="s">
        <v>2</v>
      </c>
      <c r="N9" s="114"/>
    </row>
    <row r="10" spans="1:14" ht="13.5" customHeight="1" x14ac:dyDescent="0.2">
      <c r="B10" s="5"/>
      <c r="C10" s="96">
        <v>0.58333333333333337</v>
      </c>
      <c r="D10" s="97" t="s">
        <v>476</v>
      </c>
      <c r="E10" s="94" t="s">
        <v>211</v>
      </c>
      <c r="F10" s="97" t="s">
        <v>59</v>
      </c>
      <c r="G10" s="114"/>
      <c r="H10" s="109"/>
      <c r="I10" s="5"/>
      <c r="J10" s="96">
        <v>0.58333333333333337</v>
      </c>
      <c r="K10" s="97" t="s">
        <v>0</v>
      </c>
      <c r="L10" s="94" t="s">
        <v>211</v>
      </c>
      <c r="M10" s="97" t="s">
        <v>2</v>
      </c>
      <c r="N10" s="114"/>
    </row>
    <row r="11" spans="1:14" ht="13.5" customHeight="1" thickBot="1" x14ac:dyDescent="0.25">
      <c r="B11" s="119"/>
      <c r="C11" s="120"/>
      <c r="D11" s="122"/>
      <c r="E11" s="122"/>
      <c r="F11" s="122"/>
      <c r="G11" s="121"/>
      <c r="H11" s="109"/>
      <c r="I11" s="119"/>
      <c r="J11" s="120"/>
      <c r="K11" s="122"/>
      <c r="L11" s="122"/>
      <c r="M11" s="122"/>
      <c r="N11" s="121"/>
    </row>
    <row r="12" spans="1:14" ht="13.5" customHeight="1" thickBot="1" x14ac:dyDescent="0.25">
      <c r="A12" s="16"/>
      <c r="B12" s="161"/>
      <c r="C12" s="161"/>
      <c r="D12" s="162"/>
      <c r="E12" s="161"/>
      <c r="F12" s="162"/>
      <c r="G12" s="163"/>
      <c r="H12" s="111"/>
      <c r="I12" s="161"/>
      <c r="J12" s="161"/>
      <c r="K12" s="162"/>
      <c r="L12" s="161"/>
      <c r="M12" s="162"/>
      <c r="N12" s="163"/>
    </row>
    <row r="13" spans="1:14" ht="13.5" customHeight="1" x14ac:dyDescent="0.2">
      <c r="B13" s="104">
        <v>42925</v>
      </c>
      <c r="C13" s="3" t="s">
        <v>6</v>
      </c>
      <c r="D13" s="99" t="s">
        <v>212</v>
      </c>
      <c r="E13" s="339" t="s">
        <v>476</v>
      </c>
      <c r="F13" s="339"/>
      <c r="G13" s="17"/>
      <c r="H13" s="112"/>
      <c r="I13" s="104">
        <v>42925</v>
      </c>
      <c r="J13" s="3" t="s">
        <v>6</v>
      </c>
      <c r="K13" s="99" t="s">
        <v>212</v>
      </c>
      <c r="L13" s="339" t="s">
        <v>0</v>
      </c>
      <c r="M13" s="339"/>
      <c r="N13" s="17"/>
    </row>
    <row r="14" spans="1:14" ht="13.5" customHeight="1" x14ac:dyDescent="0.2">
      <c r="B14" s="5"/>
      <c r="C14" s="96">
        <v>0.375</v>
      </c>
      <c r="D14" s="97" t="s">
        <v>476</v>
      </c>
      <c r="E14" s="94" t="s">
        <v>211</v>
      </c>
      <c r="F14" s="97" t="s">
        <v>536</v>
      </c>
      <c r="G14" s="114"/>
      <c r="H14" s="109"/>
      <c r="I14" s="5"/>
      <c r="J14" s="96">
        <v>0.375</v>
      </c>
      <c r="K14" s="97" t="s">
        <v>0</v>
      </c>
      <c r="L14" s="94" t="s">
        <v>211</v>
      </c>
      <c r="M14" s="97" t="s">
        <v>214</v>
      </c>
      <c r="N14" s="114"/>
    </row>
    <row r="15" spans="1:14" ht="13.5" customHeight="1" x14ac:dyDescent="0.2">
      <c r="B15" s="5"/>
      <c r="C15" s="6"/>
      <c r="D15" s="6"/>
      <c r="E15" s="6"/>
      <c r="F15" s="6"/>
      <c r="G15" s="76"/>
      <c r="H15" s="109"/>
      <c r="I15" s="5"/>
      <c r="J15" s="6"/>
      <c r="K15" s="6"/>
      <c r="L15" s="6"/>
      <c r="M15" s="6"/>
      <c r="N15" s="76"/>
    </row>
    <row r="16" spans="1:14" ht="13.5" customHeight="1" x14ac:dyDescent="0.2">
      <c r="B16" s="5"/>
      <c r="C16" s="6"/>
      <c r="D16" s="95" t="s">
        <v>212</v>
      </c>
      <c r="E16" s="334" t="s">
        <v>59</v>
      </c>
      <c r="F16" s="335"/>
      <c r="G16" s="18"/>
      <c r="H16" s="109"/>
      <c r="I16" s="5"/>
      <c r="J16" s="6"/>
      <c r="K16" s="95" t="s">
        <v>212</v>
      </c>
      <c r="L16" s="334" t="s">
        <v>2</v>
      </c>
      <c r="M16" s="335"/>
      <c r="N16" s="18"/>
    </row>
    <row r="17" spans="1:14" ht="13.5" customHeight="1" x14ac:dyDescent="0.2">
      <c r="B17" s="5"/>
      <c r="C17" s="96">
        <v>0.375</v>
      </c>
      <c r="D17" s="97" t="s">
        <v>59</v>
      </c>
      <c r="E17" s="94" t="s">
        <v>211</v>
      </c>
      <c r="F17" s="97" t="s">
        <v>255</v>
      </c>
      <c r="G17" s="114"/>
      <c r="H17" s="109"/>
      <c r="I17" s="5"/>
      <c r="J17" s="96">
        <v>0.375</v>
      </c>
      <c r="K17" s="97" t="s">
        <v>2</v>
      </c>
      <c r="L17" s="94" t="s">
        <v>211</v>
      </c>
      <c r="M17" s="97" t="s">
        <v>325</v>
      </c>
      <c r="N17" s="114"/>
    </row>
    <row r="18" spans="1:14" ht="13.5" customHeight="1" x14ac:dyDescent="0.2">
      <c r="B18" s="5"/>
      <c r="C18" s="96">
        <v>0.58333333333333337</v>
      </c>
      <c r="D18" s="97" t="s">
        <v>59</v>
      </c>
      <c r="E18" s="94" t="s">
        <v>211</v>
      </c>
      <c r="F18" s="97" t="s">
        <v>324</v>
      </c>
      <c r="G18" s="114"/>
      <c r="H18" s="109"/>
      <c r="I18" s="5"/>
      <c r="J18" s="96">
        <v>0.58333333333333337</v>
      </c>
      <c r="K18" s="97" t="s">
        <v>2</v>
      </c>
      <c r="L18" s="94" t="s">
        <v>211</v>
      </c>
      <c r="M18" s="97" t="s">
        <v>326</v>
      </c>
      <c r="N18" s="114"/>
    </row>
    <row r="19" spans="1:14" ht="12.75" customHeight="1" thickBot="1" x14ac:dyDescent="0.25">
      <c r="A19" s="16"/>
      <c r="B19" s="119"/>
      <c r="C19" s="120"/>
      <c r="D19" s="122"/>
      <c r="E19" s="122"/>
      <c r="F19" s="122"/>
      <c r="G19" s="121"/>
      <c r="I19" s="119"/>
      <c r="J19" s="120"/>
      <c r="K19" s="122"/>
      <c r="L19" s="122"/>
      <c r="M19" s="122"/>
      <c r="N19" s="121"/>
    </row>
    <row r="20" spans="1:14" ht="12.75" customHeight="1" thickBot="1" x14ac:dyDescent="0.25">
      <c r="A20" s="16"/>
      <c r="B20" s="164"/>
      <c r="C20" s="164"/>
      <c r="D20" s="165"/>
      <c r="E20" s="165"/>
      <c r="F20" s="165"/>
      <c r="G20" s="164"/>
      <c r="I20" s="164"/>
      <c r="J20" s="164"/>
      <c r="K20" s="165"/>
      <c r="L20" s="165"/>
      <c r="M20" s="165"/>
      <c r="N20" s="164"/>
    </row>
    <row r="21" spans="1:14" ht="13.5" customHeight="1" x14ac:dyDescent="0.2">
      <c r="B21" s="104">
        <v>42994</v>
      </c>
      <c r="C21" s="3" t="s">
        <v>7</v>
      </c>
      <c r="D21" s="99" t="s">
        <v>212</v>
      </c>
      <c r="E21" s="340" t="s">
        <v>255</v>
      </c>
      <c r="F21" s="341"/>
      <c r="G21" s="17"/>
      <c r="I21" s="104">
        <v>42994</v>
      </c>
      <c r="J21" s="3" t="s">
        <v>7</v>
      </c>
      <c r="K21" s="99" t="s">
        <v>212</v>
      </c>
      <c r="L21" s="340" t="s">
        <v>325</v>
      </c>
      <c r="M21" s="341"/>
      <c r="N21" s="17"/>
    </row>
    <row r="22" spans="1:14" ht="13.5" customHeight="1" x14ac:dyDescent="0.2">
      <c r="B22" s="5"/>
      <c r="C22" s="96">
        <v>0.375</v>
      </c>
      <c r="D22" s="97" t="s">
        <v>255</v>
      </c>
      <c r="E22" s="94" t="s">
        <v>211</v>
      </c>
      <c r="F22" s="97" t="s">
        <v>476</v>
      </c>
      <c r="G22" s="114"/>
      <c r="I22" s="5"/>
      <c r="J22" s="96">
        <v>0.375</v>
      </c>
      <c r="K22" s="97" t="s">
        <v>325</v>
      </c>
      <c r="L22" s="94" t="s">
        <v>211</v>
      </c>
      <c r="M22" s="97" t="s">
        <v>0</v>
      </c>
      <c r="N22" s="114"/>
    </row>
    <row r="23" spans="1:14" ht="13.5" customHeight="1" x14ac:dyDescent="0.2">
      <c r="B23" s="5"/>
      <c r="C23" s="96">
        <v>0.375</v>
      </c>
      <c r="D23" s="97" t="s">
        <v>324</v>
      </c>
      <c r="E23" s="94" t="s">
        <v>211</v>
      </c>
      <c r="F23" s="97" t="s">
        <v>536</v>
      </c>
      <c r="G23" s="76"/>
      <c r="I23" s="5"/>
      <c r="J23" s="96">
        <v>0.375</v>
      </c>
      <c r="K23" s="97" t="s">
        <v>326</v>
      </c>
      <c r="L23" s="94" t="s">
        <v>211</v>
      </c>
      <c r="M23" s="97" t="s">
        <v>214</v>
      </c>
      <c r="N23" s="76"/>
    </row>
    <row r="24" spans="1:14" ht="13.5" customHeight="1" x14ac:dyDescent="0.2">
      <c r="B24" s="5"/>
      <c r="C24" s="105">
        <v>0.58333333333333337</v>
      </c>
      <c r="D24" s="97" t="s">
        <v>255</v>
      </c>
      <c r="E24" s="94" t="s">
        <v>211</v>
      </c>
      <c r="F24" s="97" t="s">
        <v>536</v>
      </c>
      <c r="G24" s="18"/>
      <c r="I24" s="5"/>
      <c r="J24" s="105">
        <v>0.58333333333333337</v>
      </c>
      <c r="K24" s="97" t="s">
        <v>325</v>
      </c>
      <c r="L24" s="94" t="s">
        <v>211</v>
      </c>
      <c r="M24" s="97" t="s">
        <v>214</v>
      </c>
      <c r="N24" s="18"/>
    </row>
    <row r="25" spans="1:14" ht="13.5" customHeight="1" x14ac:dyDescent="0.2">
      <c r="B25" s="5"/>
      <c r="C25" s="96">
        <v>0.58333333333333337</v>
      </c>
      <c r="D25" s="97" t="s">
        <v>324</v>
      </c>
      <c r="E25" s="107" t="s">
        <v>211</v>
      </c>
      <c r="F25" s="97" t="s">
        <v>476</v>
      </c>
      <c r="G25" s="114"/>
      <c r="I25" s="5"/>
      <c r="J25" s="96">
        <v>0.58333333333333337</v>
      </c>
      <c r="K25" s="97" t="s">
        <v>326</v>
      </c>
      <c r="L25" s="107" t="s">
        <v>211</v>
      </c>
      <c r="M25" s="97" t="s">
        <v>0</v>
      </c>
      <c r="N25" s="114"/>
    </row>
    <row r="26" spans="1:14" ht="13.5" customHeight="1" thickBot="1" x14ac:dyDescent="0.25">
      <c r="B26" s="119"/>
      <c r="C26" s="120"/>
      <c r="D26" s="122"/>
      <c r="E26" s="122"/>
      <c r="F26" s="122"/>
      <c r="G26" s="121"/>
      <c r="I26" s="119"/>
      <c r="J26" s="120"/>
      <c r="K26" s="122"/>
      <c r="L26" s="122"/>
      <c r="M26" s="122"/>
      <c r="N26" s="121"/>
    </row>
    <row r="27" spans="1:14" ht="13.5" customHeight="1" x14ac:dyDescent="0.2">
      <c r="B27" s="164"/>
      <c r="C27" s="164"/>
      <c r="D27" s="165"/>
      <c r="E27" s="165"/>
      <c r="F27" s="165"/>
      <c r="G27" s="164"/>
      <c r="I27" s="110"/>
      <c r="J27" s="109"/>
    </row>
    <row r="28" spans="1:14" ht="12.75" customHeight="1" thickBot="1" x14ac:dyDescent="0.25">
      <c r="B28" s="109"/>
      <c r="C28" s="109"/>
      <c r="D28" s="109"/>
      <c r="E28" s="109"/>
      <c r="F28" s="109"/>
      <c r="G28" s="109"/>
      <c r="H28" s="111"/>
      <c r="I28" s="109"/>
      <c r="J28" s="111"/>
    </row>
    <row r="29" spans="1:14" ht="13.5" customHeight="1" x14ac:dyDescent="0.2">
      <c r="B29" s="104">
        <v>43001</v>
      </c>
      <c r="C29" s="3" t="s">
        <v>250</v>
      </c>
      <c r="D29" s="99" t="s">
        <v>212</v>
      </c>
      <c r="E29" s="340" t="s">
        <v>254</v>
      </c>
      <c r="F29" s="341"/>
      <c r="G29" s="17"/>
      <c r="H29" s="118"/>
    </row>
    <row r="30" spans="1:14" ht="13.5" customHeight="1" x14ac:dyDescent="0.2">
      <c r="B30" s="5"/>
      <c r="C30" s="96">
        <v>0.375</v>
      </c>
      <c r="D30" s="97" t="s">
        <v>329</v>
      </c>
      <c r="E30" s="94" t="s">
        <v>211</v>
      </c>
      <c r="F30" s="97" t="s">
        <v>330</v>
      </c>
      <c r="G30" s="114"/>
      <c r="H30" s="111"/>
    </row>
    <row r="31" spans="1:14" ht="13.5" customHeight="1" x14ac:dyDescent="0.2">
      <c r="B31" s="5"/>
      <c r="C31" s="96">
        <v>0.375</v>
      </c>
      <c r="D31" s="97" t="s">
        <v>331</v>
      </c>
      <c r="E31" s="94" t="s">
        <v>211</v>
      </c>
      <c r="F31" s="106" t="s">
        <v>332</v>
      </c>
      <c r="G31" s="114"/>
      <c r="H31" s="109"/>
    </row>
    <row r="32" spans="1:14" ht="13.5" customHeight="1" x14ac:dyDescent="0.2">
      <c r="B32" s="5"/>
      <c r="C32" s="96">
        <v>0.58333333333333337</v>
      </c>
      <c r="D32" s="336" t="s">
        <v>251</v>
      </c>
      <c r="E32" s="337"/>
      <c r="F32" s="338"/>
      <c r="G32" s="114"/>
      <c r="H32" s="109"/>
    </row>
    <row r="33" spans="2:8" ht="13.5" customHeight="1" x14ac:dyDescent="0.2">
      <c r="B33" s="5"/>
      <c r="C33" s="96">
        <v>0.58333333333333337</v>
      </c>
      <c r="D33" s="336" t="s">
        <v>252</v>
      </c>
      <c r="E33" s="337"/>
      <c r="F33" s="338"/>
      <c r="G33" s="114"/>
      <c r="H33" s="109"/>
    </row>
    <row r="34" spans="2:8" ht="13.5" customHeight="1" thickBot="1" x14ac:dyDescent="0.25">
      <c r="B34" s="8"/>
      <c r="C34" s="9"/>
      <c r="D34" s="10"/>
      <c r="E34" s="9"/>
      <c r="F34" s="10"/>
      <c r="G34" s="19"/>
      <c r="H34" s="109"/>
    </row>
    <row r="35" spans="2:8" x14ac:dyDescent="0.2">
      <c r="B35" s="109"/>
      <c r="C35" s="109"/>
      <c r="D35" s="109"/>
      <c r="E35" s="109"/>
      <c r="F35" s="109"/>
      <c r="G35" s="109"/>
      <c r="H35" s="109"/>
    </row>
    <row r="36" spans="2:8" x14ac:dyDescent="0.2">
      <c r="B36" s="1"/>
      <c r="C36" s="1"/>
      <c r="D36" s="2"/>
      <c r="E36" s="1"/>
      <c r="F36" s="2"/>
      <c r="H36" s="2"/>
    </row>
  </sheetData>
  <mergeCells count="15">
    <mergeCell ref="I2:N3"/>
    <mergeCell ref="B2:G3"/>
    <mergeCell ref="E5:F5"/>
    <mergeCell ref="E8:F8"/>
    <mergeCell ref="L13:M13"/>
    <mergeCell ref="L8:M8"/>
    <mergeCell ref="L16:M16"/>
    <mergeCell ref="D32:F32"/>
    <mergeCell ref="D33:F33"/>
    <mergeCell ref="L5:M5"/>
    <mergeCell ref="L21:M21"/>
    <mergeCell ref="E29:F29"/>
    <mergeCell ref="E21:F21"/>
    <mergeCell ref="E13:F13"/>
    <mergeCell ref="E16:F16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31"/>
  <sheetViews>
    <sheetView showGridLines="0" zoomScale="67" zoomScaleNormal="67" workbookViewId="0">
      <selection activeCell="F36" sqref="F36"/>
    </sheetView>
  </sheetViews>
  <sheetFormatPr defaultRowHeight="12.75" x14ac:dyDescent="0.2"/>
  <cols>
    <col min="2" max="2" width="9.7109375" style="1" bestFit="1" customWidth="1"/>
    <col min="3" max="3" width="9.140625" style="1"/>
    <col min="4" max="4" width="23.7109375" style="2" bestFit="1" customWidth="1"/>
    <col min="5" max="5" width="4.42578125" style="1" customWidth="1"/>
    <col min="6" max="6" width="26" style="2" bestFit="1" customWidth="1"/>
    <col min="8" max="8" width="26" style="2" bestFit="1" customWidth="1"/>
    <col min="9" max="9" width="4.85546875" style="1" customWidth="1"/>
    <col min="10" max="10" width="26" style="2" bestFit="1" customWidth="1"/>
  </cols>
  <sheetData>
    <row r="1" spans="2:10" ht="6" customHeight="1" x14ac:dyDescent="0.2"/>
    <row r="2" spans="2:10" x14ac:dyDescent="0.2">
      <c r="D2" s="342" t="s">
        <v>10</v>
      </c>
      <c r="E2" s="342"/>
      <c r="F2" s="342"/>
      <c r="G2" s="342"/>
      <c r="H2" s="342"/>
      <c r="I2" s="342"/>
    </row>
    <row r="3" spans="2:10" x14ac:dyDescent="0.2">
      <c r="D3" s="342"/>
      <c r="E3" s="342"/>
      <c r="F3" s="342"/>
      <c r="G3" s="342"/>
      <c r="H3" s="342"/>
      <c r="I3" s="342"/>
    </row>
    <row r="4" spans="2:10" ht="6" customHeight="1" thickBot="1" x14ac:dyDescent="0.25"/>
    <row r="5" spans="2:10" x14ac:dyDescent="0.2">
      <c r="B5" s="104">
        <v>42863</v>
      </c>
      <c r="C5" s="3" t="s">
        <v>4</v>
      </c>
      <c r="D5" s="99" t="s">
        <v>212</v>
      </c>
      <c r="E5" s="339" t="s">
        <v>69</v>
      </c>
      <c r="F5" s="339"/>
      <c r="G5" s="4"/>
      <c r="H5" s="99" t="s">
        <v>212</v>
      </c>
      <c r="I5" s="339" t="s">
        <v>276</v>
      </c>
      <c r="J5" s="343"/>
    </row>
    <row r="6" spans="2:10" x14ac:dyDescent="0.2">
      <c r="B6" s="5"/>
      <c r="C6" s="96">
        <v>0.375</v>
      </c>
      <c r="D6" s="97" t="s">
        <v>69</v>
      </c>
      <c r="E6" s="94" t="s">
        <v>211</v>
      </c>
      <c r="F6" s="97" t="s">
        <v>217</v>
      </c>
      <c r="G6" s="96">
        <v>0.375</v>
      </c>
      <c r="H6" s="97" t="s">
        <v>216</v>
      </c>
      <c r="I6" s="94" t="s">
        <v>211</v>
      </c>
      <c r="J6" s="100" t="s">
        <v>276</v>
      </c>
    </row>
    <row r="7" spans="2:10" x14ac:dyDescent="0.2">
      <c r="B7" s="5"/>
      <c r="C7" s="6"/>
      <c r="D7" s="6"/>
      <c r="E7" s="6"/>
      <c r="F7" s="6"/>
      <c r="G7" s="6"/>
      <c r="H7" s="6"/>
      <c r="I7" s="6"/>
      <c r="J7" s="76"/>
    </row>
    <row r="8" spans="2:10" x14ac:dyDescent="0.2">
      <c r="B8" s="5"/>
      <c r="C8" s="6"/>
      <c r="D8" s="95" t="s">
        <v>212</v>
      </c>
      <c r="E8" s="344" t="s">
        <v>1</v>
      </c>
      <c r="F8" s="344"/>
      <c r="G8" s="7"/>
      <c r="H8" s="95" t="s">
        <v>212</v>
      </c>
      <c r="I8" s="344" t="s">
        <v>215</v>
      </c>
      <c r="J8" s="345"/>
    </row>
    <row r="9" spans="2:10" x14ac:dyDescent="0.2">
      <c r="B9" s="5"/>
      <c r="C9" s="96">
        <v>0.375</v>
      </c>
      <c r="D9" s="97" t="s">
        <v>1</v>
      </c>
      <c r="E9" s="94" t="s">
        <v>211</v>
      </c>
      <c r="F9" s="97" t="s">
        <v>254</v>
      </c>
      <c r="G9" s="96">
        <v>0.375</v>
      </c>
      <c r="H9" s="97" t="s">
        <v>215</v>
      </c>
      <c r="I9" s="98" t="s">
        <v>211</v>
      </c>
      <c r="J9" s="100" t="s">
        <v>333</v>
      </c>
    </row>
    <row r="10" spans="2:10" ht="13.5" thickBot="1" x14ac:dyDescent="0.25">
      <c r="B10" s="8"/>
      <c r="C10" s="9"/>
      <c r="D10" s="9"/>
      <c r="E10" s="9"/>
      <c r="F10" s="9"/>
      <c r="G10" s="9"/>
      <c r="H10" s="9"/>
      <c r="I10" s="9"/>
      <c r="J10" s="101"/>
    </row>
    <row r="11" spans="2:10" ht="13.5" thickBot="1" x14ac:dyDescent="0.25">
      <c r="B11" s="161"/>
      <c r="C11" s="161"/>
      <c r="D11" s="162"/>
      <c r="E11" s="161"/>
      <c r="F11" s="162"/>
      <c r="G11" s="163"/>
      <c r="H11" s="162"/>
      <c r="I11" s="161"/>
      <c r="J11" s="162"/>
    </row>
    <row r="12" spans="2:10" x14ac:dyDescent="0.2">
      <c r="B12" s="104">
        <v>42925</v>
      </c>
      <c r="C12" s="3" t="s">
        <v>6</v>
      </c>
      <c r="D12" s="99" t="s">
        <v>212</v>
      </c>
      <c r="E12" s="339" t="s">
        <v>537</v>
      </c>
      <c r="F12" s="339"/>
      <c r="G12" s="4"/>
      <c r="H12" s="99" t="s">
        <v>212</v>
      </c>
      <c r="I12" s="339" t="s">
        <v>216</v>
      </c>
      <c r="J12" s="343"/>
    </row>
    <row r="13" spans="2:10" x14ac:dyDescent="0.2">
      <c r="B13" s="5"/>
      <c r="C13" s="96">
        <v>0.375</v>
      </c>
      <c r="D13" s="97" t="s">
        <v>217</v>
      </c>
      <c r="E13" s="94" t="s">
        <v>211</v>
      </c>
      <c r="F13" s="97" t="s">
        <v>254</v>
      </c>
      <c r="G13" s="96">
        <v>0.375</v>
      </c>
      <c r="H13" s="97" t="s">
        <v>276</v>
      </c>
      <c r="I13" s="94" t="s">
        <v>211</v>
      </c>
      <c r="J13" s="100" t="s">
        <v>215</v>
      </c>
    </row>
    <row r="14" spans="2:10" x14ac:dyDescent="0.2">
      <c r="B14" s="5"/>
      <c r="C14" s="96">
        <v>0.375</v>
      </c>
      <c r="D14" s="97" t="s">
        <v>333</v>
      </c>
      <c r="E14" s="94" t="s">
        <v>211</v>
      </c>
      <c r="F14" s="97" t="s">
        <v>1</v>
      </c>
      <c r="G14" s="96">
        <v>0.375</v>
      </c>
      <c r="H14" s="97" t="s">
        <v>216</v>
      </c>
      <c r="I14" s="94" t="s">
        <v>211</v>
      </c>
      <c r="J14" s="100" t="s">
        <v>69</v>
      </c>
    </row>
    <row r="15" spans="2:10" x14ac:dyDescent="0.2">
      <c r="B15" s="5"/>
      <c r="C15" s="96">
        <v>0.58333333333333337</v>
      </c>
      <c r="D15" s="97" t="s">
        <v>217</v>
      </c>
      <c r="E15" s="94" t="s">
        <v>211</v>
      </c>
      <c r="F15" s="97" t="s">
        <v>1</v>
      </c>
      <c r="G15" s="96">
        <v>0.58333333333333337</v>
      </c>
      <c r="H15" s="97" t="s">
        <v>276</v>
      </c>
      <c r="I15" s="94" t="s">
        <v>211</v>
      </c>
      <c r="J15" s="100" t="s">
        <v>69</v>
      </c>
    </row>
    <row r="16" spans="2:10" x14ac:dyDescent="0.2">
      <c r="B16" s="167"/>
      <c r="C16" s="105">
        <v>0.58333333333333337</v>
      </c>
      <c r="D16" s="106" t="s">
        <v>333</v>
      </c>
      <c r="E16" s="107" t="s">
        <v>211</v>
      </c>
      <c r="F16" s="106" t="s">
        <v>254</v>
      </c>
      <c r="G16" s="105">
        <v>0.58333333333333337</v>
      </c>
      <c r="H16" s="106" t="s">
        <v>216</v>
      </c>
      <c r="I16" s="107" t="s">
        <v>211</v>
      </c>
      <c r="J16" s="168" t="s">
        <v>215</v>
      </c>
    </row>
    <row r="17" spans="2:10" ht="13.5" thickBot="1" x14ac:dyDescent="0.25">
      <c r="B17" s="8"/>
      <c r="C17" s="9"/>
      <c r="D17" s="10"/>
      <c r="E17" s="9"/>
      <c r="F17" s="10"/>
      <c r="G17" s="11"/>
      <c r="H17" s="10"/>
      <c r="I17" s="9"/>
      <c r="J17" s="102"/>
    </row>
    <row r="18" spans="2:10" ht="13.5" thickBot="1" x14ac:dyDescent="0.25">
      <c r="B18" s="161"/>
      <c r="C18" s="161"/>
      <c r="D18" s="162"/>
      <c r="E18" s="161"/>
      <c r="F18" s="162"/>
      <c r="G18" s="163"/>
      <c r="H18" s="162"/>
      <c r="I18" s="161"/>
      <c r="J18" s="162"/>
    </row>
    <row r="19" spans="2:10" x14ac:dyDescent="0.2">
      <c r="B19" s="104">
        <v>42994</v>
      </c>
      <c r="C19" s="3" t="s">
        <v>7</v>
      </c>
      <c r="D19" s="99" t="s">
        <v>212</v>
      </c>
      <c r="E19" s="339" t="s">
        <v>537</v>
      </c>
      <c r="F19" s="339"/>
      <c r="G19" s="4"/>
      <c r="H19" s="99" t="s">
        <v>212</v>
      </c>
      <c r="I19" s="339" t="s">
        <v>334</v>
      </c>
      <c r="J19" s="343"/>
    </row>
    <row r="20" spans="2:10" x14ac:dyDescent="0.2">
      <c r="B20" s="5"/>
      <c r="C20" s="96">
        <v>0.375</v>
      </c>
      <c r="D20" s="97"/>
      <c r="E20" s="94"/>
      <c r="F20" s="97"/>
      <c r="G20" s="96">
        <v>0.375</v>
      </c>
      <c r="H20" s="97" t="s">
        <v>333</v>
      </c>
      <c r="I20" s="94" t="s">
        <v>211</v>
      </c>
      <c r="J20" s="100" t="s">
        <v>216</v>
      </c>
    </row>
    <row r="21" spans="2:10" x14ac:dyDescent="0.2">
      <c r="B21" s="5"/>
      <c r="C21" s="96">
        <v>0.375</v>
      </c>
      <c r="D21" s="97" t="s">
        <v>217</v>
      </c>
      <c r="E21" s="94" t="s">
        <v>211</v>
      </c>
      <c r="F21" s="97" t="s">
        <v>276</v>
      </c>
      <c r="G21" s="96">
        <v>0.375</v>
      </c>
      <c r="H21" s="97" t="s">
        <v>254</v>
      </c>
      <c r="I21" s="94" t="s">
        <v>211</v>
      </c>
      <c r="J21" s="100" t="s">
        <v>69</v>
      </c>
    </row>
    <row r="22" spans="2:10" x14ac:dyDescent="0.2">
      <c r="B22" s="5"/>
      <c r="C22" s="96">
        <v>0.58333333333333337</v>
      </c>
      <c r="D22" s="97"/>
      <c r="E22" s="94"/>
      <c r="F22" s="97"/>
      <c r="G22" s="96">
        <v>0.58333333333333337</v>
      </c>
      <c r="H22" s="97" t="s">
        <v>333</v>
      </c>
      <c r="I22" s="94" t="s">
        <v>211</v>
      </c>
      <c r="J22" s="100" t="s">
        <v>69</v>
      </c>
    </row>
    <row r="23" spans="2:10" x14ac:dyDescent="0.2">
      <c r="B23" s="5"/>
      <c r="C23" s="96">
        <v>0.58333333333333337</v>
      </c>
      <c r="D23" s="97" t="s">
        <v>217</v>
      </c>
      <c r="E23" s="94" t="s">
        <v>211</v>
      </c>
      <c r="F23" s="97" t="s">
        <v>215</v>
      </c>
      <c r="G23" s="96">
        <v>0.58333333333333337</v>
      </c>
      <c r="H23" s="97" t="s">
        <v>254</v>
      </c>
      <c r="I23" s="94" t="s">
        <v>211</v>
      </c>
      <c r="J23" s="100" t="s">
        <v>216</v>
      </c>
    </row>
    <row r="24" spans="2:10" ht="13.5" thickBot="1" x14ac:dyDescent="0.25">
      <c r="B24" s="8"/>
      <c r="C24" s="9"/>
      <c r="D24" s="10"/>
      <c r="E24" s="9"/>
      <c r="F24" s="10"/>
      <c r="G24" s="11"/>
      <c r="H24" s="10"/>
      <c r="I24" s="9"/>
      <c r="J24" s="102"/>
    </row>
    <row r="25" spans="2:10" ht="13.5" thickBot="1" x14ac:dyDescent="0.25">
      <c r="B25" s="161"/>
      <c r="C25" s="161"/>
      <c r="D25" s="162"/>
      <c r="E25" s="161"/>
      <c r="F25" s="162"/>
      <c r="G25" s="163"/>
      <c r="H25" s="162"/>
      <c r="I25" s="161"/>
      <c r="J25" s="162"/>
    </row>
    <row r="26" spans="2:10" x14ac:dyDescent="0.2">
      <c r="B26" s="104">
        <v>43015</v>
      </c>
      <c r="C26" s="3" t="s">
        <v>8</v>
      </c>
      <c r="D26" s="99" t="s">
        <v>212</v>
      </c>
      <c r="E26" s="339" t="s">
        <v>254</v>
      </c>
      <c r="F26" s="339"/>
      <c r="G26" s="4"/>
      <c r="H26" s="12"/>
      <c r="I26" s="3"/>
      <c r="J26" s="103"/>
    </row>
    <row r="27" spans="2:10" x14ac:dyDescent="0.2">
      <c r="B27" s="5"/>
      <c r="C27" s="96">
        <v>0.375</v>
      </c>
      <c r="D27" s="97" t="s">
        <v>254</v>
      </c>
      <c r="E27" s="94" t="s">
        <v>211</v>
      </c>
      <c r="F27" s="97" t="s">
        <v>276</v>
      </c>
      <c r="G27" s="96">
        <v>0.375</v>
      </c>
      <c r="H27" s="97"/>
      <c r="I27" s="166"/>
      <c r="J27" s="100"/>
    </row>
    <row r="28" spans="2:10" x14ac:dyDescent="0.2">
      <c r="B28" s="5"/>
      <c r="C28" s="96">
        <v>0.375</v>
      </c>
      <c r="D28" s="97" t="s">
        <v>69</v>
      </c>
      <c r="E28" s="94" t="s">
        <v>211</v>
      </c>
      <c r="F28" s="97" t="s">
        <v>215</v>
      </c>
      <c r="G28" s="96">
        <v>0.375</v>
      </c>
      <c r="H28" s="97" t="s">
        <v>333</v>
      </c>
      <c r="I28" s="166" t="s">
        <v>211</v>
      </c>
      <c r="J28" s="100" t="s">
        <v>217</v>
      </c>
    </row>
    <row r="29" spans="2:10" x14ac:dyDescent="0.2">
      <c r="B29" s="5"/>
      <c r="C29" s="96">
        <v>0.58333333333333337</v>
      </c>
      <c r="D29" s="97" t="s">
        <v>254</v>
      </c>
      <c r="E29" s="94" t="s">
        <v>211</v>
      </c>
      <c r="F29" s="97" t="s">
        <v>215</v>
      </c>
      <c r="G29" s="96">
        <v>0.58333333333333337</v>
      </c>
      <c r="H29" s="97" t="s">
        <v>216</v>
      </c>
      <c r="I29" s="166" t="s">
        <v>211</v>
      </c>
      <c r="J29" s="100" t="s">
        <v>217</v>
      </c>
    </row>
    <row r="30" spans="2:10" x14ac:dyDescent="0.2">
      <c r="B30" s="5"/>
      <c r="C30" s="96">
        <v>0.58333333333333337</v>
      </c>
      <c r="D30" s="97"/>
      <c r="E30" s="94"/>
      <c r="F30" s="97"/>
      <c r="G30" s="96">
        <v>0.58333333333333337</v>
      </c>
      <c r="H30" s="97" t="s">
        <v>333</v>
      </c>
      <c r="I30" s="166" t="s">
        <v>211</v>
      </c>
      <c r="J30" s="100" t="s">
        <v>276</v>
      </c>
    </row>
    <row r="31" spans="2:10" ht="13.5" thickBot="1" x14ac:dyDescent="0.25">
      <c r="B31" s="8"/>
      <c r="C31" s="9"/>
      <c r="D31" s="9"/>
      <c r="E31" s="9"/>
      <c r="F31" s="9"/>
      <c r="G31" s="9"/>
      <c r="H31" s="9"/>
      <c r="I31" s="9"/>
      <c r="J31" s="101"/>
    </row>
  </sheetData>
  <mergeCells count="10">
    <mergeCell ref="D2:I3"/>
    <mergeCell ref="E26:F26"/>
    <mergeCell ref="E5:F5"/>
    <mergeCell ref="I5:J5"/>
    <mergeCell ref="E12:F12"/>
    <mergeCell ref="I12:J12"/>
    <mergeCell ref="E19:F19"/>
    <mergeCell ref="I19:J19"/>
    <mergeCell ref="E8:F8"/>
    <mergeCell ref="I8:J8"/>
  </mergeCells>
  <phoneticPr fontId="1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C1:AW48"/>
  <sheetViews>
    <sheetView zoomScale="90" zoomScaleNormal="90" workbookViewId="0">
      <selection activeCell="AX23" sqref="AX23"/>
    </sheetView>
  </sheetViews>
  <sheetFormatPr defaultRowHeight="11.25" x14ac:dyDescent="0.2"/>
  <cols>
    <col min="1" max="1" width="2.7109375" style="169" customWidth="1"/>
    <col min="2" max="2" width="0.5703125" style="169" customWidth="1"/>
    <col min="3" max="3" width="6.28515625" style="169" customWidth="1"/>
    <col min="4" max="4" width="6.140625" style="169" customWidth="1"/>
    <col min="5" max="37" width="3.28515625" style="169" customWidth="1"/>
    <col min="38" max="38" width="3.140625" style="169" customWidth="1"/>
    <col min="39" max="39" width="23.28515625" style="169" bestFit="1" customWidth="1"/>
    <col min="40" max="40" width="9.28515625" style="169" customWidth="1"/>
    <col min="41" max="48" width="7.7109375" style="169" customWidth="1"/>
    <col min="49" max="256" width="9.140625" style="169"/>
    <col min="257" max="257" width="2.7109375" style="169" customWidth="1"/>
    <col min="258" max="258" width="0.5703125" style="169" customWidth="1"/>
    <col min="259" max="259" width="6.28515625" style="169" customWidth="1"/>
    <col min="260" max="260" width="6.140625" style="169" customWidth="1"/>
    <col min="261" max="293" width="3.28515625" style="169" customWidth="1"/>
    <col min="294" max="294" width="3.140625" style="169" customWidth="1"/>
    <col min="295" max="295" width="22.28515625" style="169" bestFit="1" customWidth="1"/>
    <col min="296" max="296" width="8.28515625" style="169" customWidth="1"/>
    <col min="297" max="304" width="7.7109375" style="169" customWidth="1"/>
    <col min="305" max="512" width="9.140625" style="169"/>
    <col min="513" max="513" width="2.7109375" style="169" customWidth="1"/>
    <col min="514" max="514" width="0.5703125" style="169" customWidth="1"/>
    <col min="515" max="515" width="6.28515625" style="169" customWidth="1"/>
    <col min="516" max="516" width="6.140625" style="169" customWidth="1"/>
    <col min="517" max="549" width="3.28515625" style="169" customWidth="1"/>
    <col min="550" max="550" width="3.140625" style="169" customWidth="1"/>
    <col min="551" max="551" width="22.28515625" style="169" bestFit="1" customWidth="1"/>
    <col min="552" max="552" width="8.28515625" style="169" customWidth="1"/>
    <col min="553" max="560" width="7.7109375" style="169" customWidth="1"/>
    <col min="561" max="768" width="9.140625" style="169"/>
    <col min="769" max="769" width="2.7109375" style="169" customWidth="1"/>
    <col min="770" max="770" width="0.5703125" style="169" customWidth="1"/>
    <col min="771" max="771" width="6.28515625" style="169" customWidth="1"/>
    <col min="772" max="772" width="6.140625" style="169" customWidth="1"/>
    <col min="773" max="805" width="3.28515625" style="169" customWidth="1"/>
    <col min="806" max="806" width="3.140625" style="169" customWidth="1"/>
    <col min="807" max="807" width="22.28515625" style="169" bestFit="1" customWidth="1"/>
    <col min="808" max="808" width="8.28515625" style="169" customWidth="1"/>
    <col min="809" max="816" width="7.7109375" style="169" customWidth="1"/>
    <col min="817" max="1024" width="9.140625" style="169"/>
    <col min="1025" max="1025" width="2.7109375" style="169" customWidth="1"/>
    <col min="1026" max="1026" width="0.5703125" style="169" customWidth="1"/>
    <col min="1027" max="1027" width="6.28515625" style="169" customWidth="1"/>
    <col min="1028" max="1028" width="6.140625" style="169" customWidth="1"/>
    <col min="1029" max="1061" width="3.28515625" style="169" customWidth="1"/>
    <col min="1062" max="1062" width="3.140625" style="169" customWidth="1"/>
    <col min="1063" max="1063" width="22.28515625" style="169" bestFit="1" customWidth="1"/>
    <col min="1064" max="1064" width="8.28515625" style="169" customWidth="1"/>
    <col min="1065" max="1072" width="7.7109375" style="169" customWidth="1"/>
    <col min="1073" max="1280" width="9.140625" style="169"/>
    <col min="1281" max="1281" width="2.7109375" style="169" customWidth="1"/>
    <col min="1282" max="1282" width="0.5703125" style="169" customWidth="1"/>
    <col min="1283" max="1283" width="6.28515625" style="169" customWidth="1"/>
    <col min="1284" max="1284" width="6.140625" style="169" customWidth="1"/>
    <col min="1285" max="1317" width="3.28515625" style="169" customWidth="1"/>
    <col min="1318" max="1318" width="3.140625" style="169" customWidth="1"/>
    <col min="1319" max="1319" width="22.28515625" style="169" bestFit="1" customWidth="1"/>
    <col min="1320" max="1320" width="8.28515625" style="169" customWidth="1"/>
    <col min="1321" max="1328" width="7.7109375" style="169" customWidth="1"/>
    <col min="1329" max="1536" width="9.140625" style="169"/>
    <col min="1537" max="1537" width="2.7109375" style="169" customWidth="1"/>
    <col min="1538" max="1538" width="0.5703125" style="169" customWidth="1"/>
    <col min="1539" max="1539" width="6.28515625" style="169" customWidth="1"/>
    <col min="1540" max="1540" width="6.140625" style="169" customWidth="1"/>
    <col min="1541" max="1573" width="3.28515625" style="169" customWidth="1"/>
    <col min="1574" max="1574" width="3.140625" style="169" customWidth="1"/>
    <col min="1575" max="1575" width="22.28515625" style="169" bestFit="1" customWidth="1"/>
    <col min="1576" max="1576" width="8.28515625" style="169" customWidth="1"/>
    <col min="1577" max="1584" width="7.7109375" style="169" customWidth="1"/>
    <col min="1585" max="1792" width="9.140625" style="169"/>
    <col min="1793" max="1793" width="2.7109375" style="169" customWidth="1"/>
    <col min="1794" max="1794" width="0.5703125" style="169" customWidth="1"/>
    <col min="1795" max="1795" width="6.28515625" style="169" customWidth="1"/>
    <col min="1796" max="1796" width="6.140625" style="169" customWidth="1"/>
    <col min="1797" max="1829" width="3.28515625" style="169" customWidth="1"/>
    <col min="1830" max="1830" width="3.140625" style="169" customWidth="1"/>
    <col min="1831" max="1831" width="22.28515625" style="169" bestFit="1" customWidth="1"/>
    <col min="1832" max="1832" width="8.28515625" style="169" customWidth="1"/>
    <col min="1833" max="1840" width="7.7109375" style="169" customWidth="1"/>
    <col min="1841" max="2048" width="9.140625" style="169"/>
    <col min="2049" max="2049" width="2.7109375" style="169" customWidth="1"/>
    <col min="2050" max="2050" width="0.5703125" style="169" customWidth="1"/>
    <col min="2051" max="2051" width="6.28515625" style="169" customWidth="1"/>
    <col min="2052" max="2052" width="6.140625" style="169" customWidth="1"/>
    <col min="2053" max="2085" width="3.28515625" style="169" customWidth="1"/>
    <col min="2086" max="2086" width="3.140625" style="169" customWidth="1"/>
    <col min="2087" max="2087" width="22.28515625" style="169" bestFit="1" customWidth="1"/>
    <col min="2088" max="2088" width="8.28515625" style="169" customWidth="1"/>
    <col min="2089" max="2096" width="7.7109375" style="169" customWidth="1"/>
    <col min="2097" max="2304" width="9.140625" style="169"/>
    <col min="2305" max="2305" width="2.7109375" style="169" customWidth="1"/>
    <col min="2306" max="2306" width="0.5703125" style="169" customWidth="1"/>
    <col min="2307" max="2307" width="6.28515625" style="169" customWidth="1"/>
    <col min="2308" max="2308" width="6.140625" style="169" customWidth="1"/>
    <col min="2309" max="2341" width="3.28515625" style="169" customWidth="1"/>
    <col min="2342" max="2342" width="3.140625" style="169" customWidth="1"/>
    <col min="2343" max="2343" width="22.28515625" style="169" bestFit="1" customWidth="1"/>
    <col min="2344" max="2344" width="8.28515625" style="169" customWidth="1"/>
    <col min="2345" max="2352" width="7.7109375" style="169" customWidth="1"/>
    <col min="2353" max="2560" width="9.140625" style="169"/>
    <col min="2561" max="2561" width="2.7109375" style="169" customWidth="1"/>
    <col min="2562" max="2562" width="0.5703125" style="169" customWidth="1"/>
    <col min="2563" max="2563" width="6.28515625" style="169" customWidth="1"/>
    <col min="2564" max="2564" width="6.140625" style="169" customWidth="1"/>
    <col min="2565" max="2597" width="3.28515625" style="169" customWidth="1"/>
    <col min="2598" max="2598" width="3.140625" style="169" customWidth="1"/>
    <col min="2599" max="2599" width="22.28515625" style="169" bestFit="1" customWidth="1"/>
    <col min="2600" max="2600" width="8.28515625" style="169" customWidth="1"/>
    <col min="2601" max="2608" width="7.7109375" style="169" customWidth="1"/>
    <col min="2609" max="2816" width="9.140625" style="169"/>
    <col min="2817" max="2817" width="2.7109375" style="169" customWidth="1"/>
    <col min="2818" max="2818" width="0.5703125" style="169" customWidth="1"/>
    <col min="2819" max="2819" width="6.28515625" style="169" customWidth="1"/>
    <col min="2820" max="2820" width="6.140625" style="169" customWidth="1"/>
    <col min="2821" max="2853" width="3.28515625" style="169" customWidth="1"/>
    <col min="2854" max="2854" width="3.140625" style="169" customWidth="1"/>
    <col min="2855" max="2855" width="22.28515625" style="169" bestFit="1" customWidth="1"/>
    <col min="2856" max="2856" width="8.28515625" style="169" customWidth="1"/>
    <col min="2857" max="2864" width="7.7109375" style="169" customWidth="1"/>
    <col min="2865" max="3072" width="9.140625" style="169"/>
    <col min="3073" max="3073" width="2.7109375" style="169" customWidth="1"/>
    <col min="3074" max="3074" width="0.5703125" style="169" customWidth="1"/>
    <col min="3075" max="3075" width="6.28515625" style="169" customWidth="1"/>
    <col min="3076" max="3076" width="6.140625" style="169" customWidth="1"/>
    <col min="3077" max="3109" width="3.28515625" style="169" customWidth="1"/>
    <col min="3110" max="3110" width="3.140625" style="169" customWidth="1"/>
    <col min="3111" max="3111" width="22.28515625" style="169" bestFit="1" customWidth="1"/>
    <col min="3112" max="3112" width="8.28515625" style="169" customWidth="1"/>
    <col min="3113" max="3120" width="7.7109375" style="169" customWidth="1"/>
    <col min="3121" max="3328" width="9.140625" style="169"/>
    <col min="3329" max="3329" width="2.7109375" style="169" customWidth="1"/>
    <col min="3330" max="3330" width="0.5703125" style="169" customWidth="1"/>
    <col min="3331" max="3331" width="6.28515625" style="169" customWidth="1"/>
    <col min="3332" max="3332" width="6.140625" style="169" customWidth="1"/>
    <col min="3333" max="3365" width="3.28515625" style="169" customWidth="1"/>
    <col min="3366" max="3366" width="3.140625" style="169" customWidth="1"/>
    <col min="3367" max="3367" width="22.28515625" style="169" bestFit="1" customWidth="1"/>
    <col min="3368" max="3368" width="8.28515625" style="169" customWidth="1"/>
    <col min="3369" max="3376" width="7.7109375" style="169" customWidth="1"/>
    <col min="3377" max="3584" width="9.140625" style="169"/>
    <col min="3585" max="3585" width="2.7109375" style="169" customWidth="1"/>
    <col min="3586" max="3586" width="0.5703125" style="169" customWidth="1"/>
    <col min="3587" max="3587" width="6.28515625" style="169" customWidth="1"/>
    <col min="3588" max="3588" width="6.140625" style="169" customWidth="1"/>
    <col min="3589" max="3621" width="3.28515625" style="169" customWidth="1"/>
    <col min="3622" max="3622" width="3.140625" style="169" customWidth="1"/>
    <col min="3623" max="3623" width="22.28515625" style="169" bestFit="1" customWidth="1"/>
    <col min="3624" max="3624" width="8.28515625" style="169" customWidth="1"/>
    <col min="3625" max="3632" width="7.7109375" style="169" customWidth="1"/>
    <col min="3633" max="3840" width="9.140625" style="169"/>
    <col min="3841" max="3841" width="2.7109375" style="169" customWidth="1"/>
    <col min="3842" max="3842" width="0.5703125" style="169" customWidth="1"/>
    <col min="3843" max="3843" width="6.28515625" style="169" customWidth="1"/>
    <col min="3844" max="3844" width="6.140625" style="169" customWidth="1"/>
    <col min="3845" max="3877" width="3.28515625" style="169" customWidth="1"/>
    <col min="3878" max="3878" width="3.140625" style="169" customWidth="1"/>
    <col min="3879" max="3879" width="22.28515625" style="169" bestFit="1" customWidth="1"/>
    <col min="3880" max="3880" width="8.28515625" style="169" customWidth="1"/>
    <col min="3881" max="3888" width="7.7109375" style="169" customWidth="1"/>
    <col min="3889" max="4096" width="9.140625" style="169"/>
    <col min="4097" max="4097" width="2.7109375" style="169" customWidth="1"/>
    <col min="4098" max="4098" width="0.5703125" style="169" customWidth="1"/>
    <col min="4099" max="4099" width="6.28515625" style="169" customWidth="1"/>
    <col min="4100" max="4100" width="6.140625" style="169" customWidth="1"/>
    <col min="4101" max="4133" width="3.28515625" style="169" customWidth="1"/>
    <col min="4134" max="4134" width="3.140625" style="169" customWidth="1"/>
    <col min="4135" max="4135" width="22.28515625" style="169" bestFit="1" customWidth="1"/>
    <col min="4136" max="4136" width="8.28515625" style="169" customWidth="1"/>
    <col min="4137" max="4144" width="7.7109375" style="169" customWidth="1"/>
    <col min="4145" max="4352" width="9.140625" style="169"/>
    <col min="4353" max="4353" width="2.7109375" style="169" customWidth="1"/>
    <col min="4354" max="4354" width="0.5703125" style="169" customWidth="1"/>
    <col min="4355" max="4355" width="6.28515625" style="169" customWidth="1"/>
    <col min="4356" max="4356" width="6.140625" style="169" customWidth="1"/>
    <col min="4357" max="4389" width="3.28515625" style="169" customWidth="1"/>
    <col min="4390" max="4390" width="3.140625" style="169" customWidth="1"/>
    <col min="4391" max="4391" width="22.28515625" style="169" bestFit="1" customWidth="1"/>
    <col min="4392" max="4392" width="8.28515625" style="169" customWidth="1"/>
    <col min="4393" max="4400" width="7.7109375" style="169" customWidth="1"/>
    <col min="4401" max="4608" width="9.140625" style="169"/>
    <col min="4609" max="4609" width="2.7109375" style="169" customWidth="1"/>
    <col min="4610" max="4610" width="0.5703125" style="169" customWidth="1"/>
    <col min="4611" max="4611" width="6.28515625" style="169" customWidth="1"/>
    <col min="4612" max="4612" width="6.140625" style="169" customWidth="1"/>
    <col min="4613" max="4645" width="3.28515625" style="169" customWidth="1"/>
    <col min="4646" max="4646" width="3.140625" style="169" customWidth="1"/>
    <col min="4647" max="4647" width="22.28515625" style="169" bestFit="1" customWidth="1"/>
    <col min="4648" max="4648" width="8.28515625" style="169" customWidth="1"/>
    <col min="4649" max="4656" width="7.7109375" style="169" customWidth="1"/>
    <col min="4657" max="4864" width="9.140625" style="169"/>
    <col min="4865" max="4865" width="2.7109375" style="169" customWidth="1"/>
    <col min="4866" max="4866" width="0.5703125" style="169" customWidth="1"/>
    <col min="4867" max="4867" width="6.28515625" style="169" customWidth="1"/>
    <col min="4868" max="4868" width="6.140625" style="169" customWidth="1"/>
    <col min="4869" max="4901" width="3.28515625" style="169" customWidth="1"/>
    <col min="4902" max="4902" width="3.140625" style="169" customWidth="1"/>
    <col min="4903" max="4903" width="22.28515625" style="169" bestFit="1" customWidth="1"/>
    <col min="4904" max="4904" width="8.28515625" style="169" customWidth="1"/>
    <col min="4905" max="4912" width="7.7109375" style="169" customWidth="1"/>
    <col min="4913" max="5120" width="9.140625" style="169"/>
    <col min="5121" max="5121" width="2.7109375" style="169" customWidth="1"/>
    <col min="5122" max="5122" width="0.5703125" style="169" customWidth="1"/>
    <col min="5123" max="5123" width="6.28515625" style="169" customWidth="1"/>
    <col min="5124" max="5124" width="6.140625" style="169" customWidth="1"/>
    <col min="5125" max="5157" width="3.28515625" style="169" customWidth="1"/>
    <col min="5158" max="5158" width="3.140625" style="169" customWidth="1"/>
    <col min="5159" max="5159" width="22.28515625" style="169" bestFit="1" customWidth="1"/>
    <col min="5160" max="5160" width="8.28515625" style="169" customWidth="1"/>
    <col min="5161" max="5168" width="7.7109375" style="169" customWidth="1"/>
    <col min="5169" max="5376" width="9.140625" style="169"/>
    <col min="5377" max="5377" width="2.7109375" style="169" customWidth="1"/>
    <col min="5378" max="5378" width="0.5703125" style="169" customWidth="1"/>
    <col min="5379" max="5379" width="6.28515625" style="169" customWidth="1"/>
    <col min="5380" max="5380" width="6.140625" style="169" customWidth="1"/>
    <col min="5381" max="5413" width="3.28515625" style="169" customWidth="1"/>
    <col min="5414" max="5414" width="3.140625" style="169" customWidth="1"/>
    <col min="5415" max="5415" width="22.28515625" style="169" bestFit="1" customWidth="1"/>
    <col min="5416" max="5416" width="8.28515625" style="169" customWidth="1"/>
    <col min="5417" max="5424" width="7.7109375" style="169" customWidth="1"/>
    <col min="5425" max="5632" width="9.140625" style="169"/>
    <col min="5633" max="5633" width="2.7109375" style="169" customWidth="1"/>
    <col min="5634" max="5634" width="0.5703125" style="169" customWidth="1"/>
    <col min="5635" max="5635" width="6.28515625" style="169" customWidth="1"/>
    <col min="5636" max="5636" width="6.140625" style="169" customWidth="1"/>
    <col min="5637" max="5669" width="3.28515625" style="169" customWidth="1"/>
    <col min="5670" max="5670" width="3.140625" style="169" customWidth="1"/>
    <col min="5671" max="5671" width="22.28515625" style="169" bestFit="1" customWidth="1"/>
    <col min="5672" max="5672" width="8.28515625" style="169" customWidth="1"/>
    <col min="5673" max="5680" width="7.7109375" style="169" customWidth="1"/>
    <col min="5681" max="5888" width="9.140625" style="169"/>
    <col min="5889" max="5889" width="2.7109375" style="169" customWidth="1"/>
    <col min="5890" max="5890" width="0.5703125" style="169" customWidth="1"/>
    <col min="5891" max="5891" width="6.28515625" style="169" customWidth="1"/>
    <col min="5892" max="5892" width="6.140625" style="169" customWidth="1"/>
    <col min="5893" max="5925" width="3.28515625" style="169" customWidth="1"/>
    <col min="5926" max="5926" width="3.140625" style="169" customWidth="1"/>
    <col min="5927" max="5927" width="22.28515625" style="169" bestFit="1" customWidth="1"/>
    <col min="5928" max="5928" width="8.28515625" style="169" customWidth="1"/>
    <col min="5929" max="5936" width="7.7109375" style="169" customWidth="1"/>
    <col min="5937" max="6144" width="9.140625" style="169"/>
    <col min="6145" max="6145" width="2.7109375" style="169" customWidth="1"/>
    <col min="6146" max="6146" width="0.5703125" style="169" customWidth="1"/>
    <col min="6147" max="6147" width="6.28515625" style="169" customWidth="1"/>
    <col min="6148" max="6148" width="6.140625" style="169" customWidth="1"/>
    <col min="6149" max="6181" width="3.28515625" style="169" customWidth="1"/>
    <col min="6182" max="6182" width="3.140625" style="169" customWidth="1"/>
    <col min="6183" max="6183" width="22.28515625" style="169" bestFit="1" customWidth="1"/>
    <col min="6184" max="6184" width="8.28515625" style="169" customWidth="1"/>
    <col min="6185" max="6192" width="7.7109375" style="169" customWidth="1"/>
    <col min="6193" max="6400" width="9.140625" style="169"/>
    <col min="6401" max="6401" width="2.7109375" style="169" customWidth="1"/>
    <col min="6402" max="6402" width="0.5703125" style="169" customWidth="1"/>
    <col min="6403" max="6403" width="6.28515625" style="169" customWidth="1"/>
    <col min="6404" max="6404" width="6.140625" style="169" customWidth="1"/>
    <col min="6405" max="6437" width="3.28515625" style="169" customWidth="1"/>
    <col min="6438" max="6438" width="3.140625" style="169" customWidth="1"/>
    <col min="6439" max="6439" width="22.28515625" style="169" bestFit="1" customWidth="1"/>
    <col min="6440" max="6440" width="8.28515625" style="169" customWidth="1"/>
    <col min="6441" max="6448" width="7.7109375" style="169" customWidth="1"/>
    <col min="6449" max="6656" width="9.140625" style="169"/>
    <col min="6657" max="6657" width="2.7109375" style="169" customWidth="1"/>
    <col min="6658" max="6658" width="0.5703125" style="169" customWidth="1"/>
    <col min="6659" max="6659" width="6.28515625" style="169" customWidth="1"/>
    <col min="6660" max="6660" width="6.140625" style="169" customWidth="1"/>
    <col min="6661" max="6693" width="3.28515625" style="169" customWidth="1"/>
    <col min="6694" max="6694" width="3.140625" style="169" customWidth="1"/>
    <col min="6695" max="6695" width="22.28515625" style="169" bestFit="1" customWidth="1"/>
    <col min="6696" max="6696" width="8.28515625" style="169" customWidth="1"/>
    <col min="6697" max="6704" width="7.7109375" style="169" customWidth="1"/>
    <col min="6705" max="6912" width="9.140625" style="169"/>
    <col min="6913" max="6913" width="2.7109375" style="169" customWidth="1"/>
    <col min="6914" max="6914" width="0.5703125" style="169" customWidth="1"/>
    <col min="6915" max="6915" width="6.28515625" style="169" customWidth="1"/>
    <col min="6916" max="6916" width="6.140625" style="169" customWidth="1"/>
    <col min="6917" max="6949" width="3.28515625" style="169" customWidth="1"/>
    <col min="6950" max="6950" width="3.140625" style="169" customWidth="1"/>
    <col min="6951" max="6951" width="22.28515625" style="169" bestFit="1" customWidth="1"/>
    <col min="6952" max="6952" width="8.28515625" style="169" customWidth="1"/>
    <col min="6953" max="6960" width="7.7109375" style="169" customWidth="1"/>
    <col min="6961" max="7168" width="9.140625" style="169"/>
    <col min="7169" max="7169" width="2.7109375" style="169" customWidth="1"/>
    <col min="7170" max="7170" width="0.5703125" style="169" customWidth="1"/>
    <col min="7171" max="7171" width="6.28515625" style="169" customWidth="1"/>
    <col min="7172" max="7172" width="6.140625" style="169" customWidth="1"/>
    <col min="7173" max="7205" width="3.28515625" style="169" customWidth="1"/>
    <col min="7206" max="7206" width="3.140625" style="169" customWidth="1"/>
    <col min="7207" max="7207" width="22.28515625" style="169" bestFit="1" customWidth="1"/>
    <col min="7208" max="7208" width="8.28515625" style="169" customWidth="1"/>
    <col min="7209" max="7216" width="7.7109375" style="169" customWidth="1"/>
    <col min="7217" max="7424" width="9.140625" style="169"/>
    <col min="7425" max="7425" width="2.7109375" style="169" customWidth="1"/>
    <col min="7426" max="7426" width="0.5703125" style="169" customWidth="1"/>
    <col min="7427" max="7427" width="6.28515625" style="169" customWidth="1"/>
    <col min="7428" max="7428" width="6.140625" style="169" customWidth="1"/>
    <col min="7429" max="7461" width="3.28515625" style="169" customWidth="1"/>
    <col min="7462" max="7462" width="3.140625" style="169" customWidth="1"/>
    <col min="7463" max="7463" width="22.28515625" style="169" bestFit="1" customWidth="1"/>
    <col min="7464" max="7464" width="8.28515625" style="169" customWidth="1"/>
    <col min="7465" max="7472" width="7.7109375" style="169" customWidth="1"/>
    <col min="7473" max="7680" width="9.140625" style="169"/>
    <col min="7681" max="7681" width="2.7109375" style="169" customWidth="1"/>
    <col min="7682" max="7682" width="0.5703125" style="169" customWidth="1"/>
    <col min="7683" max="7683" width="6.28515625" style="169" customWidth="1"/>
    <col min="7684" max="7684" width="6.140625" style="169" customWidth="1"/>
    <col min="7685" max="7717" width="3.28515625" style="169" customWidth="1"/>
    <col min="7718" max="7718" width="3.140625" style="169" customWidth="1"/>
    <col min="7719" max="7719" width="22.28515625" style="169" bestFit="1" customWidth="1"/>
    <col min="7720" max="7720" width="8.28515625" style="169" customWidth="1"/>
    <col min="7721" max="7728" width="7.7109375" style="169" customWidth="1"/>
    <col min="7729" max="7936" width="9.140625" style="169"/>
    <col min="7937" max="7937" width="2.7109375" style="169" customWidth="1"/>
    <col min="7938" max="7938" width="0.5703125" style="169" customWidth="1"/>
    <col min="7939" max="7939" width="6.28515625" style="169" customWidth="1"/>
    <col min="7940" max="7940" width="6.140625" style="169" customWidth="1"/>
    <col min="7941" max="7973" width="3.28515625" style="169" customWidth="1"/>
    <col min="7974" max="7974" width="3.140625" style="169" customWidth="1"/>
    <col min="7975" max="7975" width="22.28515625" style="169" bestFit="1" customWidth="1"/>
    <col min="7976" max="7976" width="8.28515625" style="169" customWidth="1"/>
    <col min="7977" max="7984" width="7.7109375" style="169" customWidth="1"/>
    <col min="7985" max="8192" width="9.140625" style="169"/>
    <col min="8193" max="8193" width="2.7109375" style="169" customWidth="1"/>
    <col min="8194" max="8194" width="0.5703125" style="169" customWidth="1"/>
    <col min="8195" max="8195" width="6.28515625" style="169" customWidth="1"/>
    <col min="8196" max="8196" width="6.140625" style="169" customWidth="1"/>
    <col min="8197" max="8229" width="3.28515625" style="169" customWidth="1"/>
    <col min="8230" max="8230" width="3.140625" style="169" customWidth="1"/>
    <col min="8231" max="8231" width="22.28515625" style="169" bestFit="1" customWidth="1"/>
    <col min="8232" max="8232" width="8.28515625" style="169" customWidth="1"/>
    <col min="8233" max="8240" width="7.7109375" style="169" customWidth="1"/>
    <col min="8241" max="8448" width="9.140625" style="169"/>
    <col min="8449" max="8449" width="2.7109375" style="169" customWidth="1"/>
    <col min="8450" max="8450" width="0.5703125" style="169" customWidth="1"/>
    <col min="8451" max="8451" width="6.28515625" style="169" customWidth="1"/>
    <col min="8452" max="8452" width="6.140625" style="169" customWidth="1"/>
    <col min="8453" max="8485" width="3.28515625" style="169" customWidth="1"/>
    <col min="8486" max="8486" width="3.140625" style="169" customWidth="1"/>
    <col min="8487" max="8487" width="22.28515625" style="169" bestFit="1" customWidth="1"/>
    <col min="8488" max="8488" width="8.28515625" style="169" customWidth="1"/>
    <col min="8489" max="8496" width="7.7109375" style="169" customWidth="1"/>
    <col min="8497" max="8704" width="9.140625" style="169"/>
    <col min="8705" max="8705" width="2.7109375" style="169" customWidth="1"/>
    <col min="8706" max="8706" width="0.5703125" style="169" customWidth="1"/>
    <col min="8707" max="8707" width="6.28515625" style="169" customWidth="1"/>
    <col min="8708" max="8708" width="6.140625" style="169" customWidth="1"/>
    <col min="8709" max="8741" width="3.28515625" style="169" customWidth="1"/>
    <col min="8742" max="8742" width="3.140625" style="169" customWidth="1"/>
    <col min="8743" max="8743" width="22.28515625" style="169" bestFit="1" customWidth="1"/>
    <col min="8744" max="8744" width="8.28515625" style="169" customWidth="1"/>
    <col min="8745" max="8752" width="7.7109375" style="169" customWidth="1"/>
    <col min="8753" max="8960" width="9.140625" style="169"/>
    <col min="8961" max="8961" width="2.7109375" style="169" customWidth="1"/>
    <col min="8962" max="8962" width="0.5703125" style="169" customWidth="1"/>
    <col min="8963" max="8963" width="6.28515625" style="169" customWidth="1"/>
    <col min="8964" max="8964" width="6.140625" style="169" customWidth="1"/>
    <col min="8965" max="8997" width="3.28515625" style="169" customWidth="1"/>
    <col min="8998" max="8998" width="3.140625" style="169" customWidth="1"/>
    <col min="8999" max="8999" width="22.28515625" style="169" bestFit="1" customWidth="1"/>
    <col min="9000" max="9000" width="8.28515625" style="169" customWidth="1"/>
    <col min="9001" max="9008" width="7.7109375" style="169" customWidth="1"/>
    <col min="9009" max="9216" width="9.140625" style="169"/>
    <col min="9217" max="9217" width="2.7109375" style="169" customWidth="1"/>
    <col min="9218" max="9218" width="0.5703125" style="169" customWidth="1"/>
    <col min="9219" max="9219" width="6.28515625" style="169" customWidth="1"/>
    <col min="9220" max="9220" width="6.140625" style="169" customWidth="1"/>
    <col min="9221" max="9253" width="3.28515625" style="169" customWidth="1"/>
    <col min="9254" max="9254" width="3.140625" style="169" customWidth="1"/>
    <col min="9255" max="9255" width="22.28515625" style="169" bestFit="1" customWidth="1"/>
    <col min="9256" max="9256" width="8.28515625" style="169" customWidth="1"/>
    <col min="9257" max="9264" width="7.7109375" style="169" customWidth="1"/>
    <col min="9265" max="9472" width="9.140625" style="169"/>
    <col min="9473" max="9473" width="2.7109375" style="169" customWidth="1"/>
    <col min="9474" max="9474" width="0.5703125" style="169" customWidth="1"/>
    <col min="9475" max="9475" width="6.28515625" style="169" customWidth="1"/>
    <col min="9476" max="9476" width="6.140625" style="169" customWidth="1"/>
    <col min="9477" max="9509" width="3.28515625" style="169" customWidth="1"/>
    <col min="9510" max="9510" width="3.140625" style="169" customWidth="1"/>
    <col min="9511" max="9511" width="22.28515625" style="169" bestFit="1" customWidth="1"/>
    <col min="9512" max="9512" width="8.28515625" style="169" customWidth="1"/>
    <col min="9513" max="9520" width="7.7109375" style="169" customWidth="1"/>
    <col min="9521" max="9728" width="9.140625" style="169"/>
    <col min="9729" max="9729" width="2.7109375" style="169" customWidth="1"/>
    <col min="9730" max="9730" width="0.5703125" style="169" customWidth="1"/>
    <col min="9731" max="9731" width="6.28515625" style="169" customWidth="1"/>
    <col min="9732" max="9732" width="6.140625" style="169" customWidth="1"/>
    <col min="9733" max="9765" width="3.28515625" style="169" customWidth="1"/>
    <col min="9766" max="9766" width="3.140625" style="169" customWidth="1"/>
    <col min="9767" max="9767" width="22.28515625" style="169" bestFit="1" customWidth="1"/>
    <col min="9768" max="9768" width="8.28515625" style="169" customWidth="1"/>
    <col min="9769" max="9776" width="7.7109375" style="169" customWidth="1"/>
    <col min="9777" max="9984" width="9.140625" style="169"/>
    <col min="9985" max="9985" width="2.7109375" style="169" customWidth="1"/>
    <col min="9986" max="9986" width="0.5703125" style="169" customWidth="1"/>
    <col min="9987" max="9987" width="6.28515625" style="169" customWidth="1"/>
    <col min="9988" max="9988" width="6.140625" style="169" customWidth="1"/>
    <col min="9989" max="10021" width="3.28515625" style="169" customWidth="1"/>
    <col min="10022" max="10022" width="3.140625" style="169" customWidth="1"/>
    <col min="10023" max="10023" width="22.28515625" style="169" bestFit="1" customWidth="1"/>
    <col min="10024" max="10024" width="8.28515625" style="169" customWidth="1"/>
    <col min="10025" max="10032" width="7.7109375" style="169" customWidth="1"/>
    <col min="10033" max="10240" width="9.140625" style="169"/>
    <col min="10241" max="10241" width="2.7109375" style="169" customWidth="1"/>
    <col min="10242" max="10242" width="0.5703125" style="169" customWidth="1"/>
    <col min="10243" max="10243" width="6.28515625" style="169" customWidth="1"/>
    <col min="10244" max="10244" width="6.140625" style="169" customWidth="1"/>
    <col min="10245" max="10277" width="3.28515625" style="169" customWidth="1"/>
    <col min="10278" max="10278" width="3.140625" style="169" customWidth="1"/>
    <col min="10279" max="10279" width="22.28515625" style="169" bestFit="1" customWidth="1"/>
    <col min="10280" max="10280" width="8.28515625" style="169" customWidth="1"/>
    <col min="10281" max="10288" width="7.7109375" style="169" customWidth="1"/>
    <col min="10289" max="10496" width="9.140625" style="169"/>
    <col min="10497" max="10497" width="2.7109375" style="169" customWidth="1"/>
    <col min="10498" max="10498" width="0.5703125" style="169" customWidth="1"/>
    <col min="10499" max="10499" width="6.28515625" style="169" customWidth="1"/>
    <col min="10500" max="10500" width="6.140625" style="169" customWidth="1"/>
    <col min="10501" max="10533" width="3.28515625" style="169" customWidth="1"/>
    <col min="10534" max="10534" width="3.140625" style="169" customWidth="1"/>
    <col min="10535" max="10535" width="22.28515625" style="169" bestFit="1" customWidth="1"/>
    <col min="10536" max="10536" width="8.28515625" style="169" customWidth="1"/>
    <col min="10537" max="10544" width="7.7109375" style="169" customWidth="1"/>
    <col min="10545" max="10752" width="9.140625" style="169"/>
    <col min="10753" max="10753" width="2.7109375" style="169" customWidth="1"/>
    <col min="10754" max="10754" width="0.5703125" style="169" customWidth="1"/>
    <col min="10755" max="10755" width="6.28515625" style="169" customWidth="1"/>
    <col min="10756" max="10756" width="6.140625" style="169" customWidth="1"/>
    <col min="10757" max="10789" width="3.28515625" style="169" customWidth="1"/>
    <col min="10790" max="10790" width="3.140625" style="169" customWidth="1"/>
    <col min="10791" max="10791" width="22.28515625" style="169" bestFit="1" customWidth="1"/>
    <col min="10792" max="10792" width="8.28515625" style="169" customWidth="1"/>
    <col min="10793" max="10800" width="7.7109375" style="169" customWidth="1"/>
    <col min="10801" max="11008" width="9.140625" style="169"/>
    <col min="11009" max="11009" width="2.7109375" style="169" customWidth="1"/>
    <col min="11010" max="11010" width="0.5703125" style="169" customWidth="1"/>
    <col min="11011" max="11011" width="6.28515625" style="169" customWidth="1"/>
    <col min="11012" max="11012" width="6.140625" style="169" customWidth="1"/>
    <col min="11013" max="11045" width="3.28515625" style="169" customWidth="1"/>
    <col min="11046" max="11046" width="3.140625" style="169" customWidth="1"/>
    <col min="11047" max="11047" width="22.28515625" style="169" bestFit="1" customWidth="1"/>
    <col min="11048" max="11048" width="8.28515625" style="169" customWidth="1"/>
    <col min="11049" max="11056" width="7.7109375" style="169" customWidth="1"/>
    <col min="11057" max="11264" width="9.140625" style="169"/>
    <col min="11265" max="11265" width="2.7109375" style="169" customWidth="1"/>
    <col min="11266" max="11266" width="0.5703125" style="169" customWidth="1"/>
    <col min="11267" max="11267" width="6.28515625" style="169" customWidth="1"/>
    <col min="11268" max="11268" width="6.140625" style="169" customWidth="1"/>
    <col min="11269" max="11301" width="3.28515625" style="169" customWidth="1"/>
    <col min="11302" max="11302" width="3.140625" style="169" customWidth="1"/>
    <col min="11303" max="11303" width="22.28515625" style="169" bestFit="1" customWidth="1"/>
    <col min="11304" max="11304" width="8.28515625" style="169" customWidth="1"/>
    <col min="11305" max="11312" width="7.7109375" style="169" customWidth="1"/>
    <col min="11313" max="11520" width="9.140625" style="169"/>
    <col min="11521" max="11521" width="2.7109375" style="169" customWidth="1"/>
    <col min="11522" max="11522" width="0.5703125" style="169" customWidth="1"/>
    <col min="11523" max="11523" width="6.28515625" style="169" customWidth="1"/>
    <col min="11524" max="11524" width="6.140625" style="169" customWidth="1"/>
    <col min="11525" max="11557" width="3.28515625" style="169" customWidth="1"/>
    <col min="11558" max="11558" width="3.140625" style="169" customWidth="1"/>
    <col min="11559" max="11559" width="22.28515625" style="169" bestFit="1" customWidth="1"/>
    <col min="11560" max="11560" width="8.28515625" style="169" customWidth="1"/>
    <col min="11561" max="11568" width="7.7109375" style="169" customWidth="1"/>
    <col min="11569" max="11776" width="9.140625" style="169"/>
    <col min="11777" max="11777" width="2.7109375" style="169" customWidth="1"/>
    <col min="11778" max="11778" width="0.5703125" style="169" customWidth="1"/>
    <col min="11779" max="11779" width="6.28515625" style="169" customWidth="1"/>
    <col min="11780" max="11780" width="6.140625" style="169" customWidth="1"/>
    <col min="11781" max="11813" width="3.28515625" style="169" customWidth="1"/>
    <col min="11814" max="11814" width="3.140625" style="169" customWidth="1"/>
    <col min="11815" max="11815" width="22.28515625" style="169" bestFit="1" customWidth="1"/>
    <col min="11816" max="11816" width="8.28515625" style="169" customWidth="1"/>
    <col min="11817" max="11824" width="7.7109375" style="169" customWidth="1"/>
    <col min="11825" max="12032" width="9.140625" style="169"/>
    <col min="12033" max="12033" width="2.7109375" style="169" customWidth="1"/>
    <col min="12034" max="12034" width="0.5703125" style="169" customWidth="1"/>
    <col min="12035" max="12035" width="6.28515625" style="169" customWidth="1"/>
    <col min="12036" max="12036" width="6.140625" style="169" customWidth="1"/>
    <col min="12037" max="12069" width="3.28515625" style="169" customWidth="1"/>
    <col min="12070" max="12070" width="3.140625" style="169" customWidth="1"/>
    <col min="12071" max="12071" width="22.28515625" style="169" bestFit="1" customWidth="1"/>
    <col min="12072" max="12072" width="8.28515625" style="169" customWidth="1"/>
    <col min="12073" max="12080" width="7.7109375" style="169" customWidth="1"/>
    <col min="12081" max="12288" width="9.140625" style="169"/>
    <col min="12289" max="12289" width="2.7109375" style="169" customWidth="1"/>
    <col min="12290" max="12290" width="0.5703125" style="169" customWidth="1"/>
    <col min="12291" max="12291" width="6.28515625" style="169" customWidth="1"/>
    <col min="12292" max="12292" width="6.140625" style="169" customWidth="1"/>
    <col min="12293" max="12325" width="3.28515625" style="169" customWidth="1"/>
    <col min="12326" max="12326" width="3.140625" style="169" customWidth="1"/>
    <col min="12327" max="12327" width="22.28515625" style="169" bestFit="1" customWidth="1"/>
    <col min="12328" max="12328" width="8.28515625" style="169" customWidth="1"/>
    <col min="12329" max="12336" width="7.7109375" style="169" customWidth="1"/>
    <col min="12337" max="12544" width="9.140625" style="169"/>
    <col min="12545" max="12545" width="2.7109375" style="169" customWidth="1"/>
    <col min="12546" max="12546" width="0.5703125" style="169" customWidth="1"/>
    <col min="12547" max="12547" width="6.28515625" style="169" customWidth="1"/>
    <col min="12548" max="12548" width="6.140625" style="169" customWidth="1"/>
    <col min="12549" max="12581" width="3.28515625" style="169" customWidth="1"/>
    <col min="12582" max="12582" width="3.140625" style="169" customWidth="1"/>
    <col min="12583" max="12583" width="22.28515625" style="169" bestFit="1" customWidth="1"/>
    <col min="12584" max="12584" width="8.28515625" style="169" customWidth="1"/>
    <col min="12585" max="12592" width="7.7109375" style="169" customWidth="1"/>
    <col min="12593" max="12800" width="9.140625" style="169"/>
    <col min="12801" max="12801" width="2.7109375" style="169" customWidth="1"/>
    <col min="12802" max="12802" width="0.5703125" style="169" customWidth="1"/>
    <col min="12803" max="12803" width="6.28515625" style="169" customWidth="1"/>
    <col min="12804" max="12804" width="6.140625" style="169" customWidth="1"/>
    <col min="12805" max="12837" width="3.28515625" style="169" customWidth="1"/>
    <col min="12838" max="12838" width="3.140625" style="169" customWidth="1"/>
    <col min="12839" max="12839" width="22.28515625" style="169" bestFit="1" customWidth="1"/>
    <col min="12840" max="12840" width="8.28515625" style="169" customWidth="1"/>
    <col min="12841" max="12848" width="7.7109375" style="169" customWidth="1"/>
    <col min="12849" max="13056" width="9.140625" style="169"/>
    <col min="13057" max="13057" width="2.7109375" style="169" customWidth="1"/>
    <col min="13058" max="13058" width="0.5703125" style="169" customWidth="1"/>
    <col min="13059" max="13059" width="6.28515625" style="169" customWidth="1"/>
    <col min="13060" max="13060" width="6.140625" style="169" customWidth="1"/>
    <col min="13061" max="13093" width="3.28515625" style="169" customWidth="1"/>
    <col min="13094" max="13094" width="3.140625" style="169" customWidth="1"/>
    <col min="13095" max="13095" width="22.28515625" style="169" bestFit="1" customWidth="1"/>
    <col min="13096" max="13096" width="8.28515625" style="169" customWidth="1"/>
    <col min="13097" max="13104" width="7.7109375" style="169" customWidth="1"/>
    <col min="13105" max="13312" width="9.140625" style="169"/>
    <col min="13313" max="13313" width="2.7109375" style="169" customWidth="1"/>
    <col min="13314" max="13314" width="0.5703125" style="169" customWidth="1"/>
    <col min="13315" max="13315" width="6.28515625" style="169" customWidth="1"/>
    <col min="13316" max="13316" width="6.140625" style="169" customWidth="1"/>
    <col min="13317" max="13349" width="3.28515625" style="169" customWidth="1"/>
    <col min="13350" max="13350" width="3.140625" style="169" customWidth="1"/>
    <col min="13351" max="13351" width="22.28515625" style="169" bestFit="1" customWidth="1"/>
    <col min="13352" max="13352" width="8.28515625" style="169" customWidth="1"/>
    <col min="13353" max="13360" width="7.7109375" style="169" customWidth="1"/>
    <col min="13361" max="13568" width="9.140625" style="169"/>
    <col min="13569" max="13569" width="2.7109375" style="169" customWidth="1"/>
    <col min="13570" max="13570" width="0.5703125" style="169" customWidth="1"/>
    <col min="13571" max="13571" width="6.28515625" style="169" customWidth="1"/>
    <col min="13572" max="13572" width="6.140625" style="169" customWidth="1"/>
    <col min="13573" max="13605" width="3.28515625" style="169" customWidth="1"/>
    <col min="13606" max="13606" width="3.140625" style="169" customWidth="1"/>
    <col min="13607" max="13607" width="22.28515625" style="169" bestFit="1" customWidth="1"/>
    <col min="13608" max="13608" width="8.28515625" style="169" customWidth="1"/>
    <col min="13609" max="13616" width="7.7109375" style="169" customWidth="1"/>
    <col min="13617" max="13824" width="9.140625" style="169"/>
    <col min="13825" max="13825" width="2.7109375" style="169" customWidth="1"/>
    <col min="13826" max="13826" width="0.5703125" style="169" customWidth="1"/>
    <col min="13827" max="13827" width="6.28515625" style="169" customWidth="1"/>
    <col min="13828" max="13828" width="6.140625" style="169" customWidth="1"/>
    <col min="13829" max="13861" width="3.28515625" style="169" customWidth="1"/>
    <col min="13862" max="13862" width="3.140625" style="169" customWidth="1"/>
    <col min="13863" max="13863" width="22.28515625" style="169" bestFit="1" customWidth="1"/>
    <col min="13864" max="13864" width="8.28515625" style="169" customWidth="1"/>
    <col min="13865" max="13872" width="7.7109375" style="169" customWidth="1"/>
    <col min="13873" max="14080" width="9.140625" style="169"/>
    <col min="14081" max="14081" width="2.7109375" style="169" customWidth="1"/>
    <col min="14082" max="14082" width="0.5703125" style="169" customWidth="1"/>
    <col min="14083" max="14083" width="6.28515625" style="169" customWidth="1"/>
    <col min="14084" max="14084" width="6.140625" style="169" customWidth="1"/>
    <col min="14085" max="14117" width="3.28515625" style="169" customWidth="1"/>
    <col min="14118" max="14118" width="3.140625" style="169" customWidth="1"/>
    <col min="14119" max="14119" width="22.28515625" style="169" bestFit="1" customWidth="1"/>
    <col min="14120" max="14120" width="8.28515625" style="169" customWidth="1"/>
    <col min="14121" max="14128" width="7.7109375" style="169" customWidth="1"/>
    <col min="14129" max="14336" width="9.140625" style="169"/>
    <col min="14337" max="14337" width="2.7109375" style="169" customWidth="1"/>
    <col min="14338" max="14338" width="0.5703125" style="169" customWidth="1"/>
    <col min="14339" max="14339" width="6.28515625" style="169" customWidth="1"/>
    <col min="14340" max="14340" width="6.140625" style="169" customWidth="1"/>
    <col min="14341" max="14373" width="3.28515625" style="169" customWidth="1"/>
    <col min="14374" max="14374" width="3.140625" style="169" customWidth="1"/>
    <col min="14375" max="14375" width="22.28515625" style="169" bestFit="1" customWidth="1"/>
    <col min="14376" max="14376" width="8.28515625" style="169" customWidth="1"/>
    <col min="14377" max="14384" width="7.7109375" style="169" customWidth="1"/>
    <col min="14385" max="14592" width="9.140625" style="169"/>
    <col min="14593" max="14593" width="2.7109375" style="169" customWidth="1"/>
    <col min="14594" max="14594" width="0.5703125" style="169" customWidth="1"/>
    <col min="14595" max="14595" width="6.28515625" style="169" customWidth="1"/>
    <col min="14596" max="14596" width="6.140625" style="169" customWidth="1"/>
    <col min="14597" max="14629" width="3.28515625" style="169" customWidth="1"/>
    <col min="14630" max="14630" width="3.140625" style="169" customWidth="1"/>
    <col min="14631" max="14631" width="22.28515625" style="169" bestFit="1" customWidth="1"/>
    <col min="14632" max="14632" width="8.28515625" style="169" customWidth="1"/>
    <col min="14633" max="14640" width="7.7109375" style="169" customWidth="1"/>
    <col min="14641" max="14848" width="9.140625" style="169"/>
    <col min="14849" max="14849" width="2.7109375" style="169" customWidth="1"/>
    <col min="14850" max="14850" width="0.5703125" style="169" customWidth="1"/>
    <col min="14851" max="14851" width="6.28515625" style="169" customWidth="1"/>
    <col min="14852" max="14852" width="6.140625" style="169" customWidth="1"/>
    <col min="14853" max="14885" width="3.28515625" style="169" customWidth="1"/>
    <col min="14886" max="14886" width="3.140625" style="169" customWidth="1"/>
    <col min="14887" max="14887" width="22.28515625" style="169" bestFit="1" customWidth="1"/>
    <col min="14888" max="14888" width="8.28515625" style="169" customWidth="1"/>
    <col min="14889" max="14896" width="7.7109375" style="169" customWidth="1"/>
    <col min="14897" max="15104" width="9.140625" style="169"/>
    <col min="15105" max="15105" width="2.7109375" style="169" customWidth="1"/>
    <col min="15106" max="15106" width="0.5703125" style="169" customWidth="1"/>
    <col min="15107" max="15107" width="6.28515625" style="169" customWidth="1"/>
    <col min="15108" max="15108" width="6.140625" style="169" customWidth="1"/>
    <col min="15109" max="15141" width="3.28515625" style="169" customWidth="1"/>
    <col min="15142" max="15142" width="3.140625" style="169" customWidth="1"/>
    <col min="15143" max="15143" width="22.28515625" style="169" bestFit="1" customWidth="1"/>
    <col min="15144" max="15144" width="8.28515625" style="169" customWidth="1"/>
    <col min="15145" max="15152" width="7.7109375" style="169" customWidth="1"/>
    <col min="15153" max="15360" width="9.140625" style="169"/>
    <col min="15361" max="15361" width="2.7109375" style="169" customWidth="1"/>
    <col min="15362" max="15362" width="0.5703125" style="169" customWidth="1"/>
    <col min="15363" max="15363" width="6.28515625" style="169" customWidth="1"/>
    <col min="15364" max="15364" width="6.140625" style="169" customWidth="1"/>
    <col min="15365" max="15397" width="3.28515625" style="169" customWidth="1"/>
    <col min="15398" max="15398" width="3.140625" style="169" customWidth="1"/>
    <col min="15399" max="15399" width="22.28515625" style="169" bestFit="1" customWidth="1"/>
    <col min="15400" max="15400" width="8.28515625" style="169" customWidth="1"/>
    <col min="15401" max="15408" width="7.7109375" style="169" customWidth="1"/>
    <col min="15409" max="15616" width="9.140625" style="169"/>
    <col min="15617" max="15617" width="2.7109375" style="169" customWidth="1"/>
    <col min="15618" max="15618" width="0.5703125" style="169" customWidth="1"/>
    <col min="15619" max="15619" width="6.28515625" style="169" customWidth="1"/>
    <col min="15620" max="15620" width="6.140625" style="169" customWidth="1"/>
    <col min="15621" max="15653" width="3.28515625" style="169" customWidth="1"/>
    <col min="15654" max="15654" width="3.140625" style="169" customWidth="1"/>
    <col min="15655" max="15655" width="22.28515625" style="169" bestFit="1" customWidth="1"/>
    <col min="15656" max="15656" width="8.28515625" style="169" customWidth="1"/>
    <col min="15657" max="15664" width="7.7109375" style="169" customWidth="1"/>
    <col min="15665" max="15872" width="9.140625" style="169"/>
    <col min="15873" max="15873" width="2.7109375" style="169" customWidth="1"/>
    <col min="15874" max="15874" width="0.5703125" style="169" customWidth="1"/>
    <col min="15875" max="15875" width="6.28515625" style="169" customWidth="1"/>
    <col min="15876" max="15876" width="6.140625" style="169" customWidth="1"/>
    <col min="15877" max="15909" width="3.28515625" style="169" customWidth="1"/>
    <col min="15910" max="15910" width="3.140625" style="169" customWidth="1"/>
    <col min="15911" max="15911" width="22.28515625" style="169" bestFit="1" customWidth="1"/>
    <col min="15912" max="15912" width="8.28515625" style="169" customWidth="1"/>
    <col min="15913" max="15920" width="7.7109375" style="169" customWidth="1"/>
    <col min="15921" max="16128" width="9.140625" style="169"/>
    <col min="16129" max="16129" width="2.7109375" style="169" customWidth="1"/>
    <col min="16130" max="16130" width="0.5703125" style="169" customWidth="1"/>
    <col min="16131" max="16131" width="6.28515625" style="169" customWidth="1"/>
    <col min="16132" max="16132" width="6.140625" style="169" customWidth="1"/>
    <col min="16133" max="16165" width="3.28515625" style="169" customWidth="1"/>
    <col min="16166" max="16166" width="3.140625" style="169" customWidth="1"/>
    <col min="16167" max="16167" width="22.28515625" style="169" bestFit="1" customWidth="1"/>
    <col min="16168" max="16168" width="8.28515625" style="169" customWidth="1"/>
    <col min="16169" max="16176" width="7.7109375" style="169" customWidth="1"/>
    <col min="16177" max="16384" width="9.140625" style="169"/>
  </cols>
  <sheetData>
    <row r="1" spans="3:49" ht="13.5" customHeight="1" thickBot="1" x14ac:dyDescent="0.25"/>
    <row r="2" spans="3:49" ht="13.5" customHeight="1" x14ac:dyDescent="0.2">
      <c r="C2" s="427" t="s">
        <v>558</v>
      </c>
      <c r="D2" s="428"/>
      <c r="E2" s="354" t="s">
        <v>566</v>
      </c>
      <c r="F2" s="355"/>
      <c r="G2" s="355"/>
      <c r="H2" s="406"/>
      <c r="I2" s="425" t="s">
        <v>254</v>
      </c>
      <c r="J2" s="425"/>
      <c r="K2" s="425"/>
      <c r="L2" s="425"/>
      <c r="M2" s="354" t="s">
        <v>538</v>
      </c>
      <c r="N2" s="355"/>
      <c r="O2" s="355"/>
      <c r="P2" s="406"/>
      <c r="Q2" s="425" t="s">
        <v>539</v>
      </c>
      <c r="R2" s="425"/>
      <c r="S2" s="425"/>
      <c r="T2" s="354"/>
      <c r="U2" s="429" t="s">
        <v>1</v>
      </c>
      <c r="V2" s="429"/>
      <c r="W2" s="429"/>
      <c r="X2" s="429"/>
      <c r="Y2" s="354" t="s">
        <v>217</v>
      </c>
      <c r="Z2" s="355"/>
      <c r="AA2" s="355"/>
      <c r="AB2" s="406"/>
      <c r="AC2" s="425" t="s">
        <v>215</v>
      </c>
      <c r="AD2" s="425"/>
      <c r="AE2" s="425"/>
      <c r="AF2" s="354"/>
      <c r="AG2" s="354" t="s">
        <v>276</v>
      </c>
      <c r="AH2" s="355"/>
      <c r="AI2" s="355"/>
      <c r="AJ2" s="406"/>
      <c r="AL2" s="427" t="s">
        <v>558</v>
      </c>
      <c r="AM2" s="428"/>
      <c r="AN2" s="170" t="s">
        <v>540</v>
      </c>
      <c r="AO2" s="412" t="s">
        <v>541</v>
      </c>
      <c r="AP2" s="412" t="s">
        <v>542</v>
      </c>
      <c r="AQ2" s="412" t="s">
        <v>543</v>
      </c>
      <c r="AR2" s="414" t="s">
        <v>544</v>
      </c>
      <c r="AS2" s="415"/>
      <c r="AT2" s="414" t="s">
        <v>545</v>
      </c>
      <c r="AU2" s="415"/>
      <c r="AV2" s="418" t="s">
        <v>546</v>
      </c>
      <c r="AW2" s="420" t="s">
        <v>547</v>
      </c>
    </row>
    <row r="3" spans="3:49" ht="13.5" customHeight="1" thickBot="1" x14ac:dyDescent="0.25">
      <c r="C3" s="422" t="s">
        <v>3</v>
      </c>
      <c r="D3" s="423"/>
      <c r="E3" s="358"/>
      <c r="F3" s="359"/>
      <c r="G3" s="359"/>
      <c r="H3" s="408"/>
      <c r="I3" s="426"/>
      <c r="J3" s="426"/>
      <c r="K3" s="426"/>
      <c r="L3" s="426"/>
      <c r="M3" s="358"/>
      <c r="N3" s="359"/>
      <c r="O3" s="359"/>
      <c r="P3" s="408"/>
      <c r="Q3" s="426"/>
      <c r="R3" s="426"/>
      <c r="S3" s="426"/>
      <c r="T3" s="358"/>
      <c r="U3" s="430"/>
      <c r="V3" s="430"/>
      <c r="W3" s="430"/>
      <c r="X3" s="430"/>
      <c r="Y3" s="358"/>
      <c r="Z3" s="359"/>
      <c r="AA3" s="359"/>
      <c r="AB3" s="408"/>
      <c r="AC3" s="426"/>
      <c r="AD3" s="426"/>
      <c r="AE3" s="426"/>
      <c r="AF3" s="358"/>
      <c r="AG3" s="358"/>
      <c r="AH3" s="359"/>
      <c r="AI3" s="359"/>
      <c r="AJ3" s="408"/>
      <c r="AL3" s="422" t="s">
        <v>3</v>
      </c>
      <c r="AM3" s="424"/>
      <c r="AN3" s="171" t="s">
        <v>548</v>
      </c>
      <c r="AO3" s="413"/>
      <c r="AP3" s="413"/>
      <c r="AQ3" s="413"/>
      <c r="AR3" s="416"/>
      <c r="AS3" s="417"/>
      <c r="AT3" s="416"/>
      <c r="AU3" s="417"/>
      <c r="AV3" s="419"/>
      <c r="AW3" s="421"/>
    </row>
    <row r="4" spans="3:49" ht="13.5" customHeight="1" x14ac:dyDescent="0.2">
      <c r="C4" s="354" t="s">
        <v>565</v>
      </c>
      <c r="D4" s="406"/>
      <c r="E4" s="399"/>
      <c r="F4" s="400"/>
      <c r="G4" s="400"/>
      <c r="H4" s="404"/>
      <c r="I4" s="348">
        <f>IF(I5&gt;J5,1,0)+IF(I6&gt;J6,1,0)+IF(I7&gt;J7,1,0)+IF(K5&gt;L5,1,0)+IF(K6&gt;L6,1,0)+IF(K7&gt;L7,1,0)</f>
        <v>4</v>
      </c>
      <c r="J4" s="349"/>
      <c r="K4" s="349">
        <f>IF(J5&gt;I5,1,0)+IF(J6&gt;I6,1,0)+IF(J7&gt;I7,1,0)+IF(L5&gt;K5,1,0)+IF(L6&gt;K6,1,0)+IF(L7&gt;K7,1,0)</f>
        <v>2</v>
      </c>
      <c r="L4" s="347"/>
      <c r="M4" s="348">
        <f>IF(M5&gt;N5,1,0)+IF(M6&gt;N6,1,0)+IF(M7&gt;N7,1,0)+IF(O5&gt;P5,1,0)+IF(O6&gt;P6,1,0)+IF(O7&gt;P7,1,0)</f>
        <v>4</v>
      </c>
      <c r="N4" s="349"/>
      <c r="O4" s="349">
        <f>IF(N5&gt;M5,1,0)+IF(N6&gt;M6,1,0)+IF(N7&gt;M7,1,0)+IF(P5&gt;O5,1,0)+IF(P6&gt;O6,1,0)+IF(P7&gt;O7,1,0)</f>
        <v>2</v>
      </c>
      <c r="P4" s="347"/>
      <c r="Q4" s="348">
        <f>IF(Q5&gt;R5,1,0)+IF(Q6&gt;R6,1,0)+IF(Q7&gt;R7,1,0)+IF(S5&gt;T5,1,0)+IF(S6&gt;T6,1,0)+IF(S7&gt;T7,1,0)</f>
        <v>4</v>
      </c>
      <c r="R4" s="349"/>
      <c r="S4" s="349">
        <f>IF(R5&gt;Q5,1,0)+IF(R6&gt;Q6,1,0)+IF(R7&gt;Q7,1,0)+IF(T5&gt;S5,1,0)+IF(T6&gt;S6,1,0)+IF(T7&gt;S7,1,0)</f>
        <v>2</v>
      </c>
      <c r="T4" s="347"/>
      <c r="U4" s="348">
        <f>IF(U5&gt;V5,1,0)+IF(U6&gt;V6,1,0)+IF(U7&gt;V7,1,0)+IF(W5&gt;X5,1,0)+IF(W6&gt;X6,1,0)+IF(W7&gt;X7,1,0)</f>
        <v>0</v>
      </c>
      <c r="V4" s="349"/>
      <c r="W4" s="349">
        <f>IF(V5&gt;U5,1,0)+IF(V6&gt;U6,1,0)+IF(V7&gt;U7,1,0)+IF(X5&gt;W5,1,0)+IF(X6&gt;W6,1,0)+IF(X7&gt;W7,1,0)</f>
        <v>0</v>
      </c>
      <c r="X4" s="347"/>
      <c r="Y4" s="348">
        <f>IF(Y5&gt;Z5,1,0)+IF(Y6&gt;Z6,1,0)+IF(Y7&gt;Z7,1,0)+IF(AA5&gt;AB5,1,0)+IF(AA6&gt;AB6,1,0)+IF(AA7&gt;AB7,1,0)</f>
        <v>6</v>
      </c>
      <c r="Z4" s="349"/>
      <c r="AA4" s="349">
        <f>IF(Z5&gt;Y5,1,0)+IF(Z6&gt;Y6,1,0)+IF(Z7&gt;Y7,1,0)+IF(AB5&gt;AA5,1,0)+IF(AB6&gt;AA6,1,0)+IF(AB7&gt;AA7,1,0)</f>
        <v>0</v>
      </c>
      <c r="AB4" s="383"/>
      <c r="AC4" s="348">
        <f>IF(AC5&gt;AD5,1,0)+IF(AC6&gt;AD6,1,0)+IF(AC7&gt;AD7,1,0)+IF(AE5&gt;AF5,1,0)+IF(AE6&gt;AF6,1,0)+IF(AE7&gt;AF7,1,0)</f>
        <v>2</v>
      </c>
      <c r="AD4" s="349"/>
      <c r="AE4" s="349">
        <f>IF(AD5&gt;AC5,1,0)+IF(AD6&gt;AC6,1,0)+IF(AD7&gt;AC7,1,0)+IF(AF5&gt;AE5,1,0)+IF(AF6&gt;AE6,1,0)+IF(AF7&gt;AE7,1,0)</f>
        <v>4</v>
      </c>
      <c r="AF4" s="383"/>
      <c r="AG4" s="348">
        <f>IF(AG5&gt;AH5,1,0)+IF(AG6&gt;AH6,1,0)+IF(AG7&gt;AH7,1,0)+IF(AI5&gt;AJ5,1,0)+IF(AI6&gt;AJ6,1,0)+IF(AI7&gt;AJ7,1,0)</f>
        <v>6</v>
      </c>
      <c r="AH4" s="349"/>
      <c r="AI4" s="349">
        <f>IF(AH5&gt;AG5,1,0)+IF(AH6&gt;AG6,1,0)+IF(AH7&gt;AG7,1,0)+IF(AJ5&gt;AI5,1,0)+IF(AJ6&gt;AI6,1,0)+IF(AJ7&gt;AI7,1,0)</f>
        <v>0</v>
      </c>
      <c r="AJ4" s="347"/>
      <c r="AL4" s="172">
        <v>1</v>
      </c>
      <c r="AM4" s="173" t="s">
        <v>254</v>
      </c>
      <c r="AN4" s="174">
        <f>SUM($E$8:$H$8,$M$8:$AJ$8)/6</f>
        <v>6</v>
      </c>
      <c r="AO4" s="175">
        <f>COUNTIF($E$8,"&gt;3")+COUNTIF($M$8,"&gt;3")+COUNTIF($Q$8,"&gt;3")+COUNTIF($U$8,"&gt;3")+COUNTIF($Y$8,"&gt;3")+COUNTIF($AC$8,"&gt;3")+COUNTIF($AG$8,"&gt;3")</f>
        <v>5</v>
      </c>
      <c r="AP4" s="175">
        <f>COUNTIF($E$8:$H$8,3)/2+COUNTIF($M$8:$AJ$8,3)/2</f>
        <v>0</v>
      </c>
      <c r="AQ4" s="175">
        <f>COUNTIF($G$8,"&gt;3")+COUNTIF($O$8,"&gt;3")+COUNTIF($S$8,"&gt;3")+COUNTIF($W$8,"&gt;3")+COUNTIF($AA$8,"&gt;3")+COUNTIF($AE$8,"&gt;3")+COUNTIF($AI$8,"&gt;3")</f>
        <v>1</v>
      </c>
      <c r="AR4" s="175">
        <f>SUM($E$8,$M$8,$Q$8,$U$8,$Y$8,$AC$8,$AG$8)</f>
        <v>28</v>
      </c>
      <c r="AS4" s="175">
        <f>SUM($G$8,$O$8,$S$8,$W$8,$AA$8,$AE$8,$AI$8)</f>
        <v>8</v>
      </c>
      <c r="AT4" s="175">
        <f>SUM($E$9:$E$11,$G$9:$G$11,$M$9:$M$11,$O$9:$O$11,$Q$9:$Q$11,$S$9:$S$11,$U$9:$U$11,$W$9:$W$11,$Y$9:$Y$11,$AA$9:$AA$11,$AC$9:$AC$11,$AE$9:$AE$11,$AG$9:$AG$11,$AI$9:$AI$11)</f>
        <v>410</v>
      </c>
      <c r="AU4" s="175">
        <f>SUM($F$9:$F$11,$H$9:$H$11,$N$9:$N$11,$P$9:$P$11,$R$9:$R$11,$T$9:$T$11,$V$9:$V$11,$X$9:$X$11,$Z$9:$Z$11,$AB$9:AB$11,AD$9:AD$11,AF$9:AF$11,AH$9:AH$11,AJ$9:AJ$11)</f>
        <v>291</v>
      </c>
      <c r="AV4" s="176">
        <f t="shared" ref="AV4:AV10" si="0">2*AO4+AP4</f>
        <v>10</v>
      </c>
      <c r="AW4" s="177">
        <f t="shared" ref="AW4:AW10" si="1">AV4*100+AR4-AS4+(AT4-AU4)/1000</f>
        <v>1020.119</v>
      </c>
    </row>
    <row r="5" spans="3:49" ht="13.5" customHeight="1" x14ac:dyDescent="0.2">
      <c r="C5" s="356"/>
      <c r="D5" s="407"/>
      <c r="E5" s="377"/>
      <c r="F5" s="378"/>
      <c r="G5" s="378"/>
      <c r="H5" s="379"/>
      <c r="I5" s="178">
        <v>5</v>
      </c>
      <c r="J5" s="179">
        <v>13</v>
      </c>
      <c r="K5" s="180">
        <v>13</v>
      </c>
      <c r="L5" s="181">
        <v>7</v>
      </c>
      <c r="M5" s="178">
        <v>13</v>
      </c>
      <c r="N5" s="179">
        <v>3</v>
      </c>
      <c r="O5" s="180">
        <v>2</v>
      </c>
      <c r="P5" s="181">
        <v>13</v>
      </c>
      <c r="Q5" s="178">
        <v>9</v>
      </c>
      <c r="R5" s="179">
        <v>13</v>
      </c>
      <c r="S5" s="180">
        <v>13</v>
      </c>
      <c r="T5" s="181">
        <v>0</v>
      </c>
      <c r="U5" s="178"/>
      <c r="V5" s="180"/>
      <c r="W5" s="182"/>
      <c r="X5" s="181"/>
      <c r="Y5" s="178">
        <v>13</v>
      </c>
      <c r="Z5" s="179">
        <v>8</v>
      </c>
      <c r="AA5" s="180">
        <v>13</v>
      </c>
      <c r="AB5" s="180">
        <v>0</v>
      </c>
      <c r="AC5" s="183">
        <v>12</v>
      </c>
      <c r="AD5" s="184">
        <v>13</v>
      </c>
      <c r="AE5" s="185">
        <v>13</v>
      </c>
      <c r="AF5" s="186">
        <v>1</v>
      </c>
      <c r="AG5" s="183">
        <v>13</v>
      </c>
      <c r="AH5" s="184">
        <v>2</v>
      </c>
      <c r="AI5" s="185">
        <v>13</v>
      </c>
      <c r="AJ5" s="186">
        <v>3</v>
      </c>
      <c r="AL5" s="187">
        <v>2</v>
      </c>
      <c r="AM5" s="188" t="s">
        <v>333</v>
      </c>
      <c r="AN5" s="189">
        <f>SUM($I$4:$AJ$4)/6</f>
        <v>6</v>
      </c>
      <c r="AO5" s="190">
        <f>COUNTIF($I$4,"&gt;3")+COUNTIF($M$4,"&gt;3")+COUNTIF($Q$4,"&gt;3")+COUNTIF($U$4,"&gt;3")+COUNTIF($Y$4,"&gt;3")+COUNTIF($AC$4,"&gt;3")+COUNTIF($AG$4,"&gt;3")</f>
        <v>5</v>
      </c>
      <c r="AP5" s="190">
        <f>COUNTIF($I$4:$AJ$4,3)/2</f>
        <v>0</v>
      </c>
      <c r="AQ5" s="190">
        <f>COUNTIF($K$4,"&gt;3")+COUNTIF($O$4,"&gt;3")+COUNTIF($S$4,"&gt;3")+COUNTIF($W$4,"&gt;3")+COUNTIF($AA$4,"&gt;3")+COUNTIF($AE$4,"&gt;3")+COUNTIF($AI$4,"&gt;3")</f>
        <v>1</v>
      </c>
      <c r="AR5" s="190">
        <f>SUM($I$4,$M$4,$Q$4,$U$4,$Y$4,$AC$4,$AG$4)</f>
        <v>26</v>
      </c>
      <c r="AS5" s="190">
        <f>SUM($K$4,$O$4,$S$4,$W$4,$AA$4,$AE$4,$AI$4)</f>
        <v>10</v>
      </c>
      <c r="AT5" s="190">
        <f>SUM($I$5:$I$7,$M$5:$M$7,$Q$5:$Q$7,$K$5:$K$7,$S$5:$S$7,$U$5:$U$7,$W$5:$W$7,$Y$5:$Y$7,$AA$5:$AA$7,$O$5:$O$7,$AG$5:$AG$7,$AI$5:$AI$7,$AE$5:$AE$7,$AC$5:$AC$7)</f>
        <v>390</v>
      </c>
      <c r="AU5" s="190">
        <f>SUM($AB$5:$AB$7,$Z$5:$Z$7,$X$5:$X$7,$V$5:$V$7,$T$5:$T$7,$R$5:$R$7,$P$5:$P$7,$N$5:$N$7,$L$5:$L$7,$J$5:$J$7,$AD$5:$AD$7,$AF$5:$AF$7,$AH$5:$AH$7,$AJ$5:$AJ$7)</f>
        <v>222</v>
      </c>
      <c r="AV5" s="176">
        <f t="shared" si="0"/>
        <v>10</v>
      </c>
      <c r="AW5" s="191">
        <f t="shared" si="1"/>
        <v>1016.168</v>
      </c>
    </row>
    <row r="6" spans="3:49" ht="13.5" customHeight="1" x14ac:dyDescent="0.2">
      <c r="C6" s="356"/>
      <c r="D6" s="407"/>
      <c r="E6" s="377"/>
      <c r="F6" s="378"/>
      <c r="G6" s="378"/>
      <c r="H6" s="379"/>
      <c r="I6" s="192">
        <v>2</v>
      </c>
      <c r="J6" s="193">
        <v>13</v>
      </c>
      <c r="K6" s="194">
        <v>13</v>
      </c>
      <c r="L6" s="195">
        <v>12</v>
      </c>
      <c r="M6" s="192">
        <v>13</v>
      </c>
      <c r="N6" s="193">
        <v>1</v>
      </c>
      <c r="O6" s="194">
        <v>13</v>
      </c>
      <c r="P6" s="195">
        <v>1</v>
      </c>
      <c r="Q6" s="192">
        <v>13</v>
      </c>
      <c r="R6" s="193">
        <v>5</v>
      </c>
      <c r="S6" s="194">
        <v>13</v>
      </c>
      <c r="T6" s="195">
        <v>4</v>
      </c>
      <c r="U6" s="192"/>
      <c r="V6" s="194"/>
      <c r="W6" s="196"/>
      <c r="X6" s="195"/>
      <c r="Y6" s="192">
        <v>13</v>
      </c>
      <c r="Z6" s="193">
        <v>0</v>
      </c>
      <c r="AA6" s="194">
        <v>13</v>
      </c>
      <c r="AB6" s="194">
        <v>6</v>
      </c>
      <c r="AC6" s="183">
        <v>0</v>
      </c>
      <c r="AD6" s="184">
        <v>13</v>
      </c>
      <c r="AE6" s="185">
        <v>8</v>
      </c>
      <c r="AF6" s="186">
        <v>13</v>
      </c>
      <c r="AG6" s="183">
        <v>13</v>
      </c>
      <c r="AH6" s="184">
        <v>4</v>
      </c>
      <c r="AI6" s="185">
        <v>13</v>
      </c>
      <c r="AJ6" s="186">
        <v>3</v>
      </c>
      <c r="AL6" s="187">
        <v>3</v>
      </c>
      <c r="AM6" s="188" t="s">
        <v>215</v>
      </c>
      <c r="AN6" s="189">
        <f>SUM($E$28:$AB$28,$AG$28:$AJ$28)/6</f>
        <v>6</v>
      </c>
      <c r="AO6" s="190">
        <f>COUNTIF($E$28,"&gt;3")+COUNTIF($I$28,"&gt;3")+COUNTIF($M$28,"&gt;3")+COUNTIF($Q$28,"&gt;3")+COUNTIF($U$28,"&gt;3")+COUNTIF($Y$28,"&gt;3")+COUNTIF($AG$28,"&gt;3")</f>
        <v>3</v>
      </c>
      <c r="AP6" s="190">
        <f>COUNTIF($E$28:$AB$28,3)/2+COUNTIF($AG$28:$AJ$28,3)/2</f>
        <v>2</v>
      </c>
      <c r="AQ6" s="190">
        <f>COUNTIF($G$28,"&gt;3")+COUNTIF($K$28,"&gt;3")+COUNTIF($O$28,"&gt;3")+COUNTIF($S$28,"&gt;3")+COUNTIF($W$28,"&gt;3")+COUNTIF($AA$28,"&gt;3")+COUNTIF($AI$28,"&gt;3")</f>
        <v>1</v>
      </c>
      <c r="AR6" s="190">
        <f>SUM($E$28,$I$28,$M$28,$Q$28,$U$28,$Y$28,$AG$28)</f>
        <v>22</v>
      </c>
      <c r="AS6" s="190">
        <f>SUM($G$28,$K$28,$O$28,$S$28,$W$28,$AA$28,$AI$28)</f>
        <v>14</v>
      </c>
      <c r="AT6" s="190">
        <f>SUM($E$29:$E$31,$G$29:$G$31,$I$29:$I$31,$K$29:$K$31,$M$29:$M$31,$O$29:$O$31,$Q$29:$Q$31,$S$29:$S$31,$U$29:$U$31,$W$29:$W$31,$Y$29:$Y$31,$AA$29:$AA$31,$AG$29:$AG$31,$AI$29:$AI$31)</f>
        <v>380</v>
      </c>
      <c r="AU6" s="190">
        <f>SUM($F$29:$F$31,$H$29:$H$31,$J$29:$J$31,$L$29:$L$31,$N$29:$N$31,$P$29:$P$31,$R$29:$R$31,$T$29:$T$31,$V$29:$V$31,$X$29:$X$31,$Z$29:$Z$31,$AB$29:$AB$31,$AH$29:$AH$31,$AJ$29:$AJ$31)</f>
        <v>332</v>
      </c>
      <c r="AV6" s="176">
        <f t="shared" si="0"/>
        <v>8</v>
      </c>
      <c r="AW6" s="191">
        <f t="shared" si="1"/>
        <v>808.048</v>
      </c>
    </row>
    <row r="7" spans="3:49" ht="13.5" customHeight="1" thickBot="1" x14ac:dyDescent="0.25">
      <c r="C7" s="358"/>
      <c r="D7" s="408"/>
      <c r="E7" s="409"/>
      <c r="F7" s="410"/>
      <c r="G7" s="410"/>
      <c r="H7" s="411"/>
      <c r="I7" s="197">
        <v>13</v>
      </c>
      <c r="J7" s="198">
        <v>3</v>
      </c>
      <c r="K7" s="199">
        <v>13</v>
      </c>
      <c r="L7" s="200">
        <v>3</v>
      </c>
      <c r="M7" s="197">
        <v>12</v>
      </c>
      <c r="N7" s="198">
        <v>13</v>
      </c>
      <c r="O7" s="199">
        <v>13</v>
      </c>
      <c r="P7" s="200">
        <v>4</v>
      </c>
      <c r="Q7" s="197">
        <v>3</v>
      </c>
      <c r="R7" s="198">
        <v>13</v>
      </c>
      <c r="S7" s="199">
        <v>13</v>
      </c>
      <c r="T7" s="200">
        <v>2</v>
      </c>
      <c r="U7" s="197"/>
      <c r="V7" s="199"/>
      <c r="W7" s="201"/>
      <c r="X7" s="200"/>
      <c r="Y7" s="197">
        <v>13</v>
      </c>
      <c r="Z7" s="198">
        <v>4</v>
      </c>
      <c r="AA7" s="199">
        <v>12</v>
      </c>
      <c r="AB7" s="199">
        <v>5</v>
      </c>
      <c r="AC7" s="202">
        <v>0</v>
      </c>
      <c r="AD7" s="203">
        <v>13</v>
      </c>
      <c r="AE7" s="204">
        <v>13</v>
      </c>
      <c r="AF7" s="205">
        <v>4</v>
      </c>
      <c r="AG7" s="202">
        <v>13</v>
      </c>
      <c r="AH7" s="203">
        <v>6</v>
      </c>
      <c r="AI7" s="204">
        <v>13</v>
      </c>
      <c r="AJ7" s="205">
        <v>1</v>
      </c>
      <c r="AL7" s="187">
        <v>4</v>
      </c>
      <c r="AM7" s="188" t="s">
        <v>475</v>
      </c>
      <c r="AN7" s="189">
        <f>SUM($E$16:$P$16,$U$16:$AJ$16)/6</f>
        <v>6</v>
      </c>
      <c r="AO7" s="190">
        <f>COUNTIF($E$16,"&gt;3")+COUNTIF($I$16,"&gt;3")+COUNTIF($M$16,"&gt;3")+COUNTIF($U$16,"&gt;3")+COUNTIF($Y$16,"&gt;3")+COUNTIF($AC$16,"&gt;3")+COUNTIF($AG$16,"&gt;3")</f>
        <v>2</v>
      </c>
      <c r="AP7" s="190">
        <f>COUNTIF($E$16:$P$16,3)/2+COUNTIF($U$16:$AJ$16,3)/2</f>
        <v>2</v>
      </c>
      <c r="AQ7" s="190">
        <f>COUNTIF($G$16,"&gt;3")+COUNTIF($K$16,"&gt;3")+COUNTIF($O$16,"&gt;3")+COUNTIF($W$16,"&gt;3")+COUNTIF($AA$16,"&gt;3")+COUNTIF($AE$16,"&gt;3")+COUNTIF($AI$16,"&gt;3")</f>
        <v>2</v>
      </c>
      <c r="AR7" s="190">
        <f>SUM($E$16,$I$16,$M$16,$U$16,$Y$16,$AC$16,$AG$16)</f>
        <v>17</v>
      </c>
      <c r="AS7" s="190">
        <f>SUM($G$16,$K$16,$O$16,$W$16,$AA$16,$AE$16,$AI$16)</f>
        <v>19</v>
      </c>
      <c r="AT7" s="190">
        <f>SUM($E$17:$E$19,$G$17:$G$19,$I$17:$I$19,$K$17:$K$19,$O$17:$O$19,$M$17:$M$19,$U$17:$U$19,$W$17:$W$19,$Y$17:$Y$19,$AA$17:$AA$19,$AC$17:$AC$19,$AE$17:$AE$19,$AG$17:$AG$19,$AI$17:$AI$19)</f>
        <v>359</v>
      </c>
      <c r="AU7" s="190">
        <f>SUM($F$17:$F$19,$H$17:$H$19,$J$17:$J$19,$L$17:$L$19,$P$17:$P$19,$N$17:$N$19,$V$17:$V$19,$X$17:$X$19,$Z$17:$Z$19,$AB$17:$AB$19,$AD$17:$AD$19,$AF$17:$AF$19,$AH$17:$AH$19,$AJ$17:$AJ$19)</f>
        <v>331</v>
      </c>
      <c r="AV7" s="176">
        <f t="shared" si="0"/>
        <v>6</v>
      </c>
      <c r="AW7" s="191">
        <f t="shared" si="1"/>
        <v>598.02800000000002</v>
      </c>
    </row>
    <row r="8" spans="3:49" ht="13.5" customHeight="1" x14ac:dyDescent="0.2">
      <c r="C8" s="354" t="s">
        <v>254</v>
      </c>
      <c r="D8" s="355"/>
      <c r="E8" s="348">
        <f>IF(E9&gt;F9,1,0)+IF(E10&gt;F10,1,0)+IF(E11&gt;F11,1,0)+IF(G9&gt;H9,1,0)+IF(G10&gt;H10,1,0)+IF(G11&gt;H11,1,0)</f>
        <v>2</v>
      </c>
      <c r="F8" s="349"/>
      <c r="G8" s="346">
        <f>IF(F9&gt;E9,1,0)+IF(F10&gt;E10,1,0)+IF(F11&gt;E11,1,0)+IF(H9&gt;G9,1,0)+IF(H10&gt;G10,1,0)+IF(H11&gt;G11,1,0)</f>
        <v>4</v>
      </c>
      <c r="H8" s="347"/>
      <c r="I8" s="374"/>
      <c r="J8" s="375"/>
      <c r="K8" s="375"/>
      <c r="L8" s="405"/>
      <c r="M8" s="348">
        <f>IF(M9&gt;N9,1,0)+IF(M10&gt;N10,1,0)+IF(M11&gt;N11,1,0)+IF(O9&gt;P9,1,0)+IF(O10&gt;P10,1,0)+IF(O11&gt;P11,1,0)</f>
        <v>4</v>
      </c>
      <c r="N8" s="349"/>
      <c r="O8" s="349">
        <f>IF(N9&gt;M9,1,0)+IF(N10&gt;M10,1,0)+IF(N11&gt;M11,1,0)+IF(P9&gt;O9,1,0)+IF(P10&gt;O10,1,0)+IF(P11&gt;O11,1,0)</f>
        <v>2</v>
      </c>
      <c r="P8" s="347"/>
      <c r="Q8" s="348">
        <f>IF(Q9&gt;R9,1,0)+IF(Q10&gt;R10,1,0)+IF(Q11&gt;R11,1,0)+IF(S9&gt;T9,1,0)+IF(S10&gt;T10,1,0)+IF(S11&gt;T11,1,0)</f>
        <v>5</v>
      </c>
      <c r="R8" s="349"/>
      <c r="S8" s="349">
        <f>IF(R9&gt;Q9,1,0)+IF(R10&gt;Q10,1,0)+IF(R11&gt;Q11,1,0)+IF(T9&gt;S9,1,0)+IF(T10&gt;S10,1,0)+IF(T11&gt;S11,1,0)</f>
        <v>1</v>
      </c>
      <c r="T8" s="347"/>
      <c r="U8" s="348">
        <f>IF(U9&gt;V9,1,0)+IF(U10&gt;V10,1,0)+IF(U11&gt;V11,1,0)+IF(W9&gt;X9,1,0)+IF(W10&gt;X10,1,0)+IF(W11&gt;X11,1,0)</f>
        <v>0</v>
      </c>
      <c r="V8" s="349"/>
      <c r="W8" s="349">
        <f>IF(V9&gt;U9,1,0)+IF(V10&gt;U10,1,0)+IF(V11&gt;U11,1,0)+IF(X9&gt;W9,1,0)+IF(X10&gt;W10,1,0)+IF(X11&gt;W11,1,0)</f>
        <v>0</v>
      </c>
      <c r="X8" s="347"/>
      <c r="Y8" s="348">
        <f>IF(Y9&gt;Z9,1,0)+IF(Y10&gt;Z10,1,0)+IF(Y11&gt;Z11,1,0)+IF(AA9&gt;AB9,1,0)+IF(AA10&gt;AB10,1,0)+IF(AA11&gt;AB11,1,0)</f>
        <v>6</v>
      </c>
      <c r="Z8" s="349"/>
      <c r="AA8" s="349">
        <f>IF(Z9&gt;Y9,1,0)+IF(Z10&gt;Y10,1,0)+IF(Z11&gt;Y11,1,0)+IF(AB9&gt;AA9,1,0)+IF(AB10&gt;AA10,1,0)+IF(AB11&gt;AA11,1,0)</f>
        <v>0</v>
      </c>
      <c r="AB8" s="383"/>
      <c r="AC8" s="348">
        <f>IF(AC9&gt;AD9,1,0)+IF(AC10&gt;AD10,1,0)+IF(AC11&gt;AD11,1,0)+IF(AE9&gt;AF9,1,0)+IF(AE10&gt;AF10,1,0)+IF(AE11&gt;AF11,1,0)</f>
        <v>5</v>
      </c>
      <c r="AD8" s="349"/>
      <c r="AE8" s="349">
        <f>IF(AD9&gt;AC9,1,0)+IF(AD10&gt;AC10,1,0)+IF(AD11&gt;AC11,1,0)+IF(AF9&gt;AE9,1,0)+IF(AF10&gt;AE10,1,0)+IF(AF11&gt;AE11,1,0)</f>
        <v>1</v>
      </c>
      <c r="AF8" s="383"/>
      <c r="AG8" s="348">
        <f>IF(AG9&gt;AH9,1,0)+IF(AG10&gt;AH10,1,0)+IF(AG11&gt;AH11,1,0)+IF(AI9&gt;AJ9,1,0)+IF(AI10&gt;AJ10,1,0)+IF(AI11&gt;AJ11,1,0)</f>
        <v>6</v>
      </c>
      <c r="AH8" s="349"/>
      <c r="AI8" s="349">
        <f>IF(AH9&gt;AG9,1,0)+IF(AH10&gt;AG10,1,0)+IF(AH11&gt;AG11,1,0)+IF(AJ9&gt;AI9,1,0)+IF(AJ10&gt;AI10,1,0)+IF(AJ11&gt;AI11,1,0)</f>
        <v>0</v>
      </c>
      <c r="AJ8" s="347"/>
      <c r="AL8" s="187">
        <v>5</v>
      </c>
      <c r="AM8" s="188" t="s">
        <v>217</v>
      </c>
      <c r="AN8" s="189">
        <f>SUM($E$24:$X$24,$AC$24:$AJ$24)/6</f>
        <v>6</v>
      </c>
      <c r="AO8" s="190">
        <f>COUNTIF($E$24,"&gt;3")+COUNTIF($I$24,"&gt;3")+COUNTIF($M$24,"&gt;3")+COUNTIF($Q$24,"&gt;3")+COUNTIF($U$24,"&gt;3")+COUNTIF($AC$24,"&gt;3")+COUNTIF($AG$24,"&gt;3")</f>
        <v>1</v>
      </c>
      <c r="AP8" s="190">
        <f>COUNTIF($E$24:$X$24,3)/2+COUNTIF($AC$24:$AJ$24,3)/2</f>
        <v>2</v>
      </c>
      <c r="AQ8" s="190">
        <f>COUNTIF($G$24,"&gt;3")+COUNTIF($K$24,"&gt;3")+COUNTIF($O$24,"&gt;3")+COUNTIF($S$24,"&gt;3")+COUNTIF($W$24,"&gt;3")+COUNTIF($AE$24,"&gt;3")+COUNTIF($AI$24,"&gt;3")</f>
        <v>3</v>
      </c>
      <c r="AR8" s="190">
        <f>SUM($E$24,$I$24,$M$24,$Q$24,$U$24,$AC$24,$AG$24)</f>
        <v>14</v>
      </c>
      <c r="AS8" s="190">
        <f>SUM($G$24,$K$24,$O$24,$S$24,$W$24,$AE$24,$AI$24)</f>
        <v>22</v>
      </c>
      <c r="AT8" s="190">
        <f>SUM($E$25:$E$27,$G$25:$G$27,$I$25:$I$27,$K$25:$K$27,$M$25:$M$27,$W$25:$W$27,$U$25:$U$27,$S$25:$S$27,$Q$25:$Q$27,$O$25:$O$27,$AC$25:$AC$27,$AE$25:$AE$27,$AG$25:$AG$27,$AI$25:$AI$27)</f>
        <v>318</v>
      </c>
      <c r="AU8" s="190">
        <f>SUM($F$25:$F$27,$H$25:$H$27,$J$25:$J$27,$L$25:$L$27,$N$25:$N$27,$X$25:$X$27,$V$25:$V$27,$T$25:$T$27,$R$25:$R$27,$P$25:$P$27,$AD$25:$AD$27,$AF$25:$AF$27,$AH$25:$AH$27,$AJ$25:$AJ$27)</f>
        <v>386</v>
      </c>
      <c r="AV8" s="176">
        <f t="shared" si="0"/>
        <v>4</v>
      </c>
      <c r="AW8" s="191">
        <f t="shared" si="1"/>
        <v>391.93200000000002</v>
      </c>
    </row>
    <row r="9" spans="3:49" ht="13.5" customHeight="1" x14ac:dyDescent="0.2">
      <c r="C9" s="356"/>
      <c r="D9" s="357"/>
      <c r="E9" s="192">
        <f>J5</f>
        <v>13</v>
      </c>
      <c r="F9" s="193">
        <f>I5</f>
        <v>5</v>
      </c>
      <c r="G9" s="194">
        <f>L5</f>
        <v>7</v>
      </c>
      <c r="H9" s="195">
        <f>K5</f>
        <v>13</v>
      </c>
      <c r="I9" s="377"/>
      <c r="J9" s="378"/>
      <c r="K9" s="378"/>
      <c r="L9" s="402"/>
      <c r="M9" s="178">
        <v>1</v>
      </c>
      <c r="N9" s="179">
        <v>13</v>
      </c>
      <c r="O9" s="180">
        <v>13</v>
      </c>
      <c r="P9" s="181">
        <v>10</v>
      </c>
      <c r="Q9" s="178">
        <v>13</v>
      </c>
      <c r="R9" s="179">
        <v>12</v>
      </c>
      <c r="S9" s="180">
        <v>9</v>
      </c>
      <c r="T9" s="181">
        <v>13</v>
      </c>
      <c r="U9" s="178"/>
      <c r="V9" s="180"/>
      <c r="W9" s="182"/>
      <c r="X9" s="181"/>
      <c r="Y9" s="178">
        <v>13</v>
      </c>
      <c r="Z9" s="179">
        <v>10</v>
      </c>
      <c r="AA9" s="180">
        <v>13</v>
      </c>
      <c r="AB9" s="180">
        <v>9</v>
      </c>
      <c r="AC9" s="183">
        <v>13</v>
      </c>
      <c r="AD9" s="184">
        <v>7</v>
      </c>
      <c r="AE9" s="185">
        <v>13</v>
      </c>
      <c r="AF9" s="186">
        <v>10</v>
      </c>
      <c r="AG9" s="183">
        <v>13</v>
      </c>
      <c r="AH9" s="184">
        <v>1</v>
      </c>
      <c r="AI9" s="185">
        <v>13</v>
      </c>
      <c r="AJ9" s="186">
        <v>2</v>
      </c>
      <c r="AL9" s="206">
        <v>6</v>
      </c>
      <c r="AM9" s="207" t="s">
        <v>276</v>
      </c>
      <c r="AN9" s="189">
        <f>SUM($E$32:$AF$32)/6</f>
        <v>6</v>
      </c>
      <c r="AO9" s="208">
        <f>COUNTIF($E$32,"&gt;3")+COUNTIF($I$32,"&gt;3")+COUNTIF($M$32,"&gt;3")+COUNTIF($Q$32,"&gt;3")+COUNTIF($U$32,"&gt;3")+COUNTIF($Y$32,"&gt;3")+COUNTIF($AC$32,"&gt;3")</f>
        <v>1</v>
      </c>
      <c r="AP9" s="208">
        <f>COUNTIF($E$32:$AF$32,3)/2</f>
        <v>1</v>
      </c>
      <c r="AQ9" s="208">
        <f>COUNTIF($G$32,"&gt;3")+COUNTIF($K$32,"&gt;3")+COUNTIF($O$32,"&gt;3")+COUNTIF($S$32,"&gt;3")+COUNTIF($W$32,"&gt;3")+COUNTIF($AA$32,"&gt;3")+COUNTIF($AE$32,"&gt;3")</f>
        <v>4</v>
      </c>
      <c r="AR9" s="208">
        <f>SUM($E$32,$I$32,$M$32,$Q$32,$U$32,$Y$32,$AC$32)</f>
        <v>9</v>
      </c>
      <c r="AS9" s="208">
        <f>SUM($G$32,$K$32,$O$32,$S$32,$W$32,$AA$32,$AE$32)</f>
        <v>27</v>
      </c>
      <c r="AT9" s="208">
        <f>SUM($E$33:$E$35,$G$33:$G$35,$I$33:$I$35,$K$33:$K$35,$M$33:$M$35,$O$33:$O$35,$Q$33:$Q$35,$S$33:$S$35,$U$33:$U$35,$W$33:$W$35,$Y$33:$Y$35,$AA$33:$AA$35,$AC$33:$AC$35,$AE$33:$AE$35)</f>
        <v>252</v>
      </c>
      <c r="AU9" s="208">
        <f>SUM($F$33:$F$35,$H$33:$H$35,$J$33:$J$35,$L$33:$L$35,$N$33:$N$35,$P$33:$P$35,$R$33:$R$35,$T$33:$T$35,$V$33:$V$35,$X$33:$X$35,$Z$33:$Z$35,$AB$33:$AB$35,$AD$33:$AD$35,$AF$33:$AF$35)</f>
        <v>412</v>
      </c>
      <c r="AV9" s="176">
        <f t="shared" si="0"/>
        <v>3</v>
      </c>
      <c r="AW9" s="191">
        <f t="shared" si="1"/>
        <v>281.83999999999997</v>
      </c>
    </row>
    <row r="10" spans="3:49" ht="13.5" customHeight="1" x14ac:dyDescent="0.2">
      <c r="C10" s="356"/>
      <c r="D10" s="357"/>
      <c r="E10" s="192">
        <f>J6</f>
        <v>13</v>
      </c>
      <c r="F10" s="193">
        <f>I6</f>
        <v>2</v>
      </c>
      <c r="G10" s="194">
        <f>L6</f>
        <v>12</v>
      </c>
      <c r="H10" s="195">
        <f>K6</f>
        <v>13</v>
      </c>
      <c r="I10" s="377"/>
      <c r="J10" s="378"/>
      <c r="K10" s="378"/>
      <c r="L10" s="402"/>
      <c r="M10" s="192">
        <v>5</v>
      </c>
      <c r="N10" s="193">
        <v>12</v>
      </c>
      <c r="O10" s="194">
        <v>13</v>
      </c>
      <c r="P10" s="195">
        <v>4</v>
      </c>
      <c r="Q10" s="192">
        <v>13</v>
      </c>
      <c r="R10" s="193">
        <v>11</v>
      </c>
      <c r="S10" s="194">
        <v>11</v>
      </c>
      <c r="T10" s="195">
        <v>10</v>
      </c>
      <c r="U10" s="192"/>
      <c r="V10" s="194"/>
      <c r="W10" s="196"/>
      <c r="X10" s="195"/>
      <c r="Y10" s="192">
        <v>13</v>
      </c>
      <c r="Z10" s="193">
        <v>0</v>
      </c>
      <c r="AA10" s="194">
        <v>13</v>
      </c>
      <c r="AB10" s="194">
        <v>5</v>
      </c>
      <c r="AC10" s="183">
        <v>13</v>
      </c>
      <c r="AD10" s="184">
        <v>4</v>
      </c>
      <c r="AE10" s="185">
        <v>13</v>
      </c>
      <c r="AF10" s="186">
        <v>9</v>
      </c>
      <c r="AG10" s="183">
        <v>13</v>
      </c>
      <c r="AH10" s="184">
        <v>3</v>
      </c>
      <c r="AI10" s="185">
        <v>13</v>
      </c>
      <c r="AJ10" s="186">
        <v>7</v>
      </c>
      <c r="AL10" s="206">
        <v>7</v>
      </c>
      <c r="AM10" s="207" t="s">
        <v>538</v>
      </c>
      <c r="AN10" s="189">
        <f>SUM($E$12:$L$12,$Q$12:$AJ$12)/6</f>
        <v>6</v>
      </c>
      <c r="AO10" s="190">
        <f>COUNTIF($E$12,"&gt;3")+COUNTIF($I$12,"&gt;3")+COUNTIF($Q$12,"&gt;3")+COUNTIF($U$12,"&gt;3")+COUNTIF($Y$12,"&gt;3")+COUNTIF($AC$12,"&gt;3")+COUNTIF($AG$12,"&gt;3")</f>
        <v>0</v>
      </c>
      <c r="AP10" s="190">
        <f>COUNTIF($E$12:$L$12,3)/2+COUNTIF($Q$12:$AJ$12,3)/2</f>
        <v>1</v>
      </c>
      <c r="AQ10" s="190">
        <f>COUNTIF($G$12,"&gt;3")+COUNTIF($K$12,"&gt;3")+COUNTIF($S$12,"&gt;3")+COUNTIF($W$12,"&gt;3")+COUNTIF($AA$12,"&gt;3")+COUNTIF($AE$12,"&gt;3")+COUNTIF($AI$12,"&gt;3")</f>
        <v>5</v>
      </c>
      <c r="AR10" s="190">
        <f>SUM($E$12,$I$12,$Q$12,$U$12,$Y$12,$AC$12,$AG$12)</f>
        <v>10</v>
      </c>
      <c r="AS10" s="190">
        <f>SUM($G$12,$K$12,$S$12,$W$12,$AA$12,$AE$12,$AI$12)</f>
        <v>26</v>
      </c>
      <c r="AT10" s="190">
        <f>SUM($E$13:$E$15,$I$13:$I$15,$G$13:$G$15,$K$13:$K$15,$Q$13:$Q$15,$S$13:$S$15,$U$13:$U$15,$W$13:$W$15,$Y$13:$Y$15,$AA$13:$AA$15,$AC$13:$AC$15,$AE$13:$AE$15,$AG$13:$AG$15,$AI$13:$AI$15)</f>
        <v>273</v>
      </c>
      <c r="AU10" s="190">
        <f>SUM($F$13:$F$15,$J$13:$J$15,$H$13:$H$15,$L$13:$L$15,$R$13:$R$15,$T$13:$T$15,$V$13:$V$15,$X$13:$X$15,$Z$13:$Z$15,$AB$13:$AB$15,$AD$13:$AD$15,$AF$13:$AF$15,$AH$13:$AH$15,$AJ$13:$AJ$15)</f>
        <v>408</v>
      </c>
      <c r="AV10" s="176">
        <f t="shared" si="0"/>
        <v>1</v>
      </c>
      <c r="AW10" s="191">
        <f t="shared" si="1"/>
        <v>83.864999999999995</v>
      </c>
    </row>
    <row r="11" spans="3:49" ht="13.5" customHeight="1" thickBot="1" x14ac:dyDescent="0.25">
      <c r="C11" s="358"/>
      <c r="D11" s="359"/>
      <c r="E11" s="197">
        <f>J7</f>
        <v>3</v>
      </c>
      <c r="F11" s="198">
        <f>I7</f>
        <v>13</v>
      </c>
      <c r="G11" s="199">
        <f>L7</f>
        <v>3</v>
      </c>
      <c r="H11" s="200">
        <f>K7</f>
        <v>13</v>
      </c>
      <c r="I11" s="380"/>
      <c r="J11" s="381"/>
      <c r="K11" s="381"/>
      <c r="L11" s="403"/>
      <c r="M11" s="197">
        <v>13</v>
      </c>
      <c r="N11" s="198">
        <v>4</v>
      </c>
      <c r="O11" s="199">
        <v>13</v>
      </c>
      <c r="P11" s="200">
        <v>9</v>
      </c>
      <c r="Q11" s="197">
        <v>13</v>
      </c>
      <c r="R11" s="198">
        <v>11</v>
      </c>
      <c r="S11" s="199">
        <v>13</v>
      </c>
      <c r="T11" s="200">
        <v>10</v>
      </c>
      <c r="U11" s="197"/>
      <c r="V11" s="199"/>
      <c r="W11" s="201"/>
      <c r="X11" s="200"/>
      <c r="Y11" s="197">
        <v>13</v>
      </c>
      <c r="Z11" s="198">
        <v>6</v>
      </c>
      <c r="AA11" s="199">
        <v>13</v>
      </c>
      <c r="AB11" s="199">
        <v>8</v>
      </c>
      <c r="AC11" s="183">
        <v>8</v>
      </c>
      <c r="AD11" s="184">
        <v>13</v>
      </c>
      <c r="AE11" s="185">
        <v>13</v>
      </c>
      <c r="AF11" s="186">
        <v>4</v>
      </c>
      <c r="AG11" s="183">
        <v>13</v>
      </c>
      <c r="AH11" s="184">
        <v>11</v>
      </c>
      <c r="AI11" s="185">
        <v>13</v>
      </c>
      <c r="AJ11" s="186">
        <v>4</v>
      </c>
      <c r="AL11" s="209">
        <v>8</v>
      </c>
      <c r="AM11" s="210" t="s">
        <v>1</v>
      </c>
      <c r="AN11" s="211"/>
      <c r="AO11" s="212"/>
      <c r="AP11" s="212"/>
      <c r="AQ11" s="212"/>
      <c r="AR11" s="212"/>
      <c r="AS11" s="212"/>
      <c r="AT11" s="212"/>
      <c r="AU11" s="212"/>
      <c r="AV11" s="213" t="s">
        <v>567</v>
      </c>
      <c r="AW11" s="214"/>
    </row>
    <row r="12" spans="3:49" ht="13.5" customHeight="1" x14ac:dyDescent="0.2">
      <c r="C12" s="354" t="s">
        <v>538</v>
      </c>
      <c r="D12" s="355"/>
      <c r="E12" s="390">
        <f>IF(E13&gt;F13,1,0)+IF(E14&gt;F14,1,0)+IF(E15&gt;F15,1,0)+IF(G13&gt;H13,1,0)+IF(G14&gt;H14,1,0)+IF(G15&gt;H15,1,0)</f>
        <v>2</v>
      </c>
      <c r="F12" s="391"/>
      <c r="G12" s="392">
        <f>IF(F13&gt;E13,1,0)+IF(F14&gt;E14,1,0)+IF(F15&gt;E15,1,0)+IF(H13&gt;G13,1,0)+IF(H14&gt;G14,1,0)+IF(H15&gt;G15,1,0)</f>
        <v>4</v>
      </c>
      <c r="H12" s="393"/>
      <c r="I12" s="348">
        <f>IF(I13&gt;J13,1,0)+IF(I14&gt;J14,1,0)+IF(I15&gt;J15,1,0)+IF(K13&gt;L13,1,0)+IF(K14&gt;L14,1,0)+IF(K15&gt;L15,1,0)</f>
        <v>2</v>
      </c>
      <c r="J12" s="349"/>
      <c r="K12" s="346">
        <f>IF(J13&gt;I13,1,0)+IF(J14&gt;I14,1,0)+IF(J15&gt;I15,1,0)+IF(L13&gt;K13,1,0)+IF(L14&gt;K14,1,0)+IF(L15&gt;K15,1,0)</f>
        <v>4</v>
      </c>
      <c r="L12" s="347"/>
      <c r="M12" s="399"/>
      <c r="N12" s="400"/>
      <c r="O12" s="400"/>
      <c r="P12" s="404"/>
      <c r="Q12" s="348">
        <f>IF(Q13&gt;R13,1,0)+IF(Q14&gt;R14,1,0)+IF(Q15&gt;R15,1,0)+IF(S13&gt;T13,1,0)+IF(S14&gt;T14,1,0)+IF(S15&gt;T15,1,0)</f>
        <v>3</v>
      </c>
      <c r="R12" s="349"/>
      <c r="S12" s="349">
        <f>IF(R13&gt;Q13,1,0)+IF(R14&gt;Q14,1,0)+IF(R15&gt;Q15,1,0)+IF(T13&gt;S13,1,0)+IF(T14&gt;S14,1,0)+IF(T15&gt;S15,1,0)</f>
        <v>3</v>
      </c>
      <c r="T12" s="347"/>
      <c r="U12" s="348">
        <f>IF(U13&gt;V13,1,0)+IF(U14&gt;V14,1,0)+IF(U15&gt;V15,1,0)+IF(W13&gt;X13,1,0)+IF(W14&gt;X14,1,0)+IF(W15&gt;X15,1,0)</f>
        <v>0</v>
      </c>
      <c r="V12" s="349"/>
      <c r="W12" s="349">
        <f>IF(V13&gt;U13,1,0)+IF(V14&gt;U14,1,0)+IF(V15&gt;U15,1,0)+IF(X13&gt;W13,1,0)+IF(X14&gt;W14,1,0)+IF(X15&gt;W15,1,0)</f>
        <v>0</v>
      </c>
      <c r="X12" s="347"/>
      <c r="Y12" s="348">
        <f>IF(Y13&gt;Z13,1,0)+IF(Y14&gt;Z14,1,0)+IF(Y15&gt;Z15,1,0)+IF(AA13&gt;AB13,1,0)+IF(AA14&gt;AB14,1,0)+IF(AA15&gt;AB15,1,0)</f>
        <v>0</v>
      </c>
      <c r="Z12" s="349"/>
      <c r="AA12" s="349">
        <f>IF(Z13&gt;Y13,1,0)+IF(Z14&gt;Y14,1,0)+IF(Z15&gt;Y15,1,0)+IF(AB13&gt;AA13,1,0)+IF(AB14&gt;AA14,1,0)+IF(AB15&gt;AA15,1,0)</f>
        <v>6</v>
      </c>
      <c r="AB12" s="383"/>
      <c r="AC12" s="348">
        <f>IF(AC13&gt;AD13,1,0)+IF(AC14&gt;AD14,1,0)+IF(AC15&gt;AD15,1,0)+IF(AE13&gt;AF13,1,0)+IF(AE14&gt;AF14,1,0)+IF(AE15&gt;AF15,1,0)</f>
        <v>1</v>
      </c>
      <c r="AD12" s="349"/>
      <c r="AE12" s="349">
        <f>IF(AD13&gt;AC13,1,0)+IF(AD14&gt;AC14,1,0)+IF(AD15&gt;AC15,1,0)+IF(AF13&gt;AE13,1,0)+IF(AF14&gt;AE14,1,0)+IF(AF15&gt;AE15,1,0)</f>
        <v>5</v>
      </c>
      <c r="AF12" s="383"/>
      <c r="AG12" s="348">
        <f>IF(AG13&gt;AH13,1,0)+IF(AG14&gt;AH14,1,0)+IF(AG15&gt;AH15,1,0)+IF(AI13&gt;AJ13,1,0)+IF(AI14&gt;AJ14,1,0)+IF(AI15&gt;AJ15,1,0)</f>
        <v>2</v>
      </c>
      <c r="AH12" s="349"/>
      <c r="AI12" s="349">
        <f>IF(AH13&gt;AG13,1,0)+IF(AH14&gt;AG14,1,0)+IF(AH15&gt;AG15,1,0)+IF(AJ13&gt;AI13,1,0)+IF(AJ14&gt;AI14,1,0)+IF(AJ15&gt;AI15,1,0)</f>
        <v>4</v>
      </c>
      <c r="AJ12" s="347"/>
    </row>
    <row r="13" spans="3:49" ht="13.5" customHeight="1" x14ac:dyDescent="0.2">
      <c r="C13" s="356"/>
      <c r="D13" s="357"/>
      <c r="E13" s="192">
        <f>N5</f>
        <v>3</v>
      </c>
      <c r="F13" s="193">
        <f>M5</f>
        <v>13</v>
      </c>
      <c r="G13" s="194">
        <f>P5</f>
        <v>13</v>
      </c>
      <c r="H13" s="195">
        <f>O5</f>
        <v>2</v>
      </c>
      <c r="I13" s="192">
        <f>N9</f>
        <v>13</v>
      </c>
      <c r="J13" s="193">
        <f>M9</f>
        <v>1</v>
      </c>
      <c r="K13" s="194">
        <f>P9</f>
        <v>10</v>
      </c>
      <c r="L13" s="195">
        <f>O9</f>
        <v>13</v>
      </c>
      <c r="M13" s="377"/>
      <c r="N13" s="378"/>
      <c r="O13" s="378"/>
      <c r="P13" s="379"/>
      <c r="Q13" s="178">
        <v>7</v>
      </c>
      <c r="R13" s="179">
        <v>11</v>
      </c>
      <c r="S13" s="180">
        <v>9</v>
      </c>
      <c r="T13" s="181">
        <v>8</v>
      </c>
      <c r="U13" s="178"/>
      <c r="V13" s="180"/>
      <c r="W13" s="182"/>
      <c r="X13" s="181"/>
      <c r="Y13" s="178">
        <v>6</v>
      </c>
      <c r="Z13" s="179">
        <v>13</v>
      </c>
      <c r="AA13" s="180">
        <v>6</v>
      </c>
      <c r="AB13" s="180">
        <v>13</v>
      </c>
      <c r="AC13" s="183">
        <v>4</v>
      </c>
      <c r="AD13" s="184">
        <v>13</v>
      </c>
      <c r="AE13" s="185">
        <v>10</v>
      </c>
      <c r="AF13" s="186">
        <v>13</v>
      </c>
      <c r="AG13" s="183">
        <v>11</v>
      </c>
      <c r="AH13" s="184">
        <v>13</v>
      </c>
      <c r="AI13" s="185">
        <v>13</v>
      </c>
      <c r="AJ13" s="186">
        <v>8</v>
      </c>
    </row>
    <row r="14" spans="3:49" ht="13.5" customHeight="1" thickBot="1" x14ac:dyDescent="0.25">
      <c r="C14" s="356"/>
      <c r="D14" s="357"/>
      <c r="E14" s="192">
        <f>N6</f>
        <v>1</v>
      </c>
      <c r="F14" s="193">
        <f>M6</f>
        <v>13</v>
      </c>
      <c r="G14" s="194">
        <f>P6</f>
        <v>1</v>
      </c>
      <c r="H14" s="195">
        <f>O6</f>
        <v>13</v>
      </c>
      <c r="I14" s="192">
        <f>N10</f>
        <v>12</v>
      </c>
      <c r="J14" s="193">
        <f>M10</f>
        <v>5</v>
      </c>
      <c r="K14" s="194">
        <f>P10</f>
        <v>4</v>
      </c>
      <c r="L14" s="195">
        <f>O10</f>
        <v>13</v>
      </c>
      <c r="M14" s="377"/>
      <c r="N14" s="378"/>
      <c r="O14" s="378"/>
      <c r="P14" s="379"/>
      <c r="Q14" s="192">
        <v>13</v>
      </c>
      <c r="R14" s="193">
        <v>7</v>
      </c>
      <c r="S14" s="194">
        <v>5</v>
      </c>
      <c r="T14" s="195">
        <v>13</v>
      </c>
      <c r="U14" s="192"/>
      <c r="V14" s="194"/>
      <c r="W14" s="196"/>
      <c r="X14" s="195"/>
      <c r="Y14" s="192">
        <v>6</v>
      </c>
      <c r="Z14" s="193">
        <v>13</v>
      </c>
      <c r="AA14" s="194">
        <v>6</v>
      </c>
      <c r="AB14" s="194">
        <v>13</v>
      </c>
      <c r="AC14" s="183">
        <v>13</v>
      </c>
      <c r="AD14" s="184">
        <v>12</v>
      </c>
      <c r="AE14" s="185">
        <v>10</v>
      </c>
      <c r="AF14" s="186">
        <v>13</v>
      </c>
      <c r="AG14" s="183">
        <v>8</v>
      </c>
      <c r="AH14" s="184">
        <v>13</v>
      </c>
      <c r="AI14" s="185">
        <v>5</v>
      </c>
      <c r="AJ14" s="186">
        <v>13</v>
      </c>
    </row>
    <row r="15" spans="3:49" ht="13.5" customHeight="1" thickBot="1" x14ac:dyDescent="0.25">
      <c r="C15" s="358"/>
      <c r="D15" s="359"/>
      <c r="E15" s="192">
        <f>N7</f>
        <v>13</v>
      </c>
      <c r="F15" s="193">
        <f>M7</f>
        <v>12</v>
      </c>
      <c r="G15" s="194">
        <f>P7</f>
        <v>4</v>
      </c>
      <c r="H15" s="195">
        <f>O7</f>
        <v>13</v>
      </c>
      <c r="I15" s="192">
        <f>N11</f>
        <v>4</v>
      </c>
      <c r="J15" s="193">
        <f>M11</f>
        <v>13</v>
      </c>
      <c r="K15" s="194">
        <f>P11</f>
        <v>9</v>
      </c>
      <c r="L15" s="195">
        <f>O11</f>
        <v>13</v>
      </c>
      <c r="M15" s="380"/>
      <c r="N15" s="381"/>
      <c r="O15" s="381"/>
      <c r="P15" s="382"/>
      <c r="Q15" s="197">
        <v>11</v>
      </c>
      <c r="R15" s="198">
        <v>10</v>
      </c>
      <c r="S15" s="199">
        <v>4</v>
      </c>
      <c r="T15" s="200">
        <v>13</v>
      </c>
      <c r="U15" s="197"/>
      <c r="V15" s="199"/>
      <c r="W15" s="201"/>
      <c r="X15" s="200"/>
      <c r="Y15" s="197">
        <v>6</v>
      </c>
      <c r="Z15" s="198">
        <v>13</v>
      </c>
      <c r="AA15" s="199">
        <v>6</v>
      </c>
      <c r="AB15" s="199">
        <v>13</v>
      </c>
      <c r="AC15" s="202">
        <v>9</v>
      </c>
      <c r="AD15" s="203">
        <v>11</v>
      </c>
      <c r="AE15" s="204">
        <v>1</v>
      </c>
      <c r="AF15" s="205">
        <v>13</v>
      </c>
      <c r="AG15" s="202">
        <v>5</v>
      </c>
      <c r="AH15" s="203">
        <v>13</v>
      </c>
      <c r="AI15" s="204">
        <v>12</v>
      </c>
      <c r="AJ15" s="205">
        <v>9</v>
      </c>
      <c r="AO15" s="394" t="s">
        <v>550</v>
      </c>
      <c r="AP15" s="395"/>
      <c r="AQ15" s="395"/>
      <c r="AR15" s="396"/>
    </row>
    <row r="16" spans="3:49" ht="13.5" customHeight="1" x14ac:dyDescent="0.2">
      <c r="C16" s="354" t="s">
        <v>475</v>
      </c>
      <c r="D16" s="355"/>
      <c r="E16" s="348">
        <f>IF(E17&gt;F17,1,0)+IF(E18&gt;F18,1,0)+IF(E19&gt;F19,1,0)+IF(G17&gt;H17,1,0)+IF(G18&gt;H18,1,0)+IF(G19&gt;H19,1,0)</f>
        <v>2</v>
      </c>
      <c r="F16" s="349"/>
      <c r="G16" s="346">
        <f>IF(F17&gt;E17,1,0)+IF(F18&gt;E18,1,0)+IF(F19&gt;E19,1,0)+IF(H17&gt;G17,1,0)+IF(H18&gt;G18,1,0)+IF(H19&gt;G19,1,0)</f>
        <v>4</v>
      </c>
      <c r="H16" s="347"/>
      <c r="I16" s="348">
        <f>IF(I17&gt;J17,1,0)+IF(I18&gt;J18,1,0)+IF(I19&gt;J19,1,0)+IF(K17&gt;L17,1,0)+IF(K18&gt;L18,1,0)+IF(K19&gt;L19,1,0)</f>
        <v>1</v>
      </c>
      <c r="J16" s="349"/>
      <c r="K16" s="346">
        <f>IF(J17&gt;I17,1,0)+IF(J18&gt;I18,1,0)+IF(J19&gt;I19,1,0)+IF(L17&gt;K17,1,0)+IF(L18&gt;K18,1,0)+IF(L19&gt;K19,1,0)</f>
        <v>5</v>
      </c>
      <c r="L16" s="347"/>
      <c r="M16" s="348">
        <f>IF(M17&gt;N17,1,0)+IF(M18&gt;N18,1,0)+IF(M19&gt;N19,1,0)+IF(O17&gt;P17,1,0)+IF(O18&gt;P18,1,0)+IF(O19&gt;P19,1,0)</f>
        <v>3</v>
      </c>
      <c r="N16" s="349"/>
      <c r="O16" s="346">
        <f>IF(N17&gt;M17,1,0)+IF(N18&gt;M18,1,0)+IF(N19&gt;M19,1,0)+IF(P17&gt;O17,1,0)+IF(P18&gt;O18,1,0)+IF(P19&gt;O19,1,0)</f>
        <v>3</v>
      </c>
      <c r="P16" s="347"/>
      <c r="Q16" s="399"/>
      <c r="R16" s="400"/>
      <c r="S16" s="400"/>
      <c r="T16" s="401"/>
      <c r="U16" s="348">
        <f>IF(U17&gt;V17,1,0)+IF(U18&gt;V18,1,0)+IF(U19&gt;V19,1,0)+IF(W17&gt;X17,1,0)+IF(W18&gt;X18,1,0)+IF(W19&gt;X19,1,0)</f>
        <v>0</v>
      </c>
      <c r="V16" s="349"/>
      <c r="W16" s="349">
        <f>IF(V17&gt;U17,1,0)+IF(V18&gt;U18,1,0)+IF(V19&gt;U19,1,0)+IF(X17&gt;W17,1,0)+IF(X18&gt;W18,1,0)+IF(X19&gt;W19,1,0)</f>
        <v>0</v>
      </c>
      <c r="X16" s="347"/>
      <c r="Y16" s="348">
        <f>IF(Y17&gt;Z17,1,0)+IF(Y18&gt;Z18,1,0)+IF(Y19&gt;Z19,1,0)+IF(AA17&gt;AB17,1,0)+IF(AA18&gt;AB18,1,0)+IF(AA19&gt;AB19,1,0)</f>
        <v>4</v>
      </c>
      <c r="Z16" s="349"/>
      <c r="AA16" s="349">
        <f>IF(Z17&gt;Y17,1,0)+IF(Z18&gt;Y18,1,0)+IF(Z19&gt;Y19,1,0)+IF(AB17&gt;AA17,1,0)+IF(AB18&gt;AA18,1,0)+IF(AB19&gt;AA19,1,0)</f>
        <v>2</v>
      </c>
      <c r="AB16" s="383"/>
      <c r="AC16" s="348">
        <f>IF(AC17&gt;AD17,1,0)+IF(AC18&gt;AD18,1,0)+IF(AC19&gt;AD19,1,0)+IF(AE17&gt;AF17,1,0)+IF(AE18&gt;AF18,1,0)+IF(AE19&gt;AF19,1,0)</f>
        <v>3</v>
      </c>
      <c r="AD16" s="349"/>
      <c r="AE16" s="349">
        <f>IF(AD17&gt;AC17,1,0)+IF(AD18&gt;AC18,1,0)+IF(AD19&gt;AC19,1,0)+IF(AF17&gt;AE17,1,0)+IF(AF18&gt;AE18,1,0)+IF(AF19&gt;AE19,1,0)</f>
        <v>3</v>
      </c>
      <c r="AF16" s="383"/>
      <c r="AG16" s="348">
        <f>IF(AG17&gt;AH17,1,0)+IF(AG18&gt;AH18,1,0)+IF(AG19&gt;AH19,1,0)+IF(AI17&gt;AJ17,1,0)+IF(AI18&gt;AJ18,1,0)+IF(AI19&gt;AJ19,1,0)</f>
        <v>4</v>
      </c>
      <c r="AH16" s="349"/>
      <c r="AI16" s="349">
        <f>IF(AH17&gt;AG17,1,0)+IF(AH18&gt;AG18,1,0)+IF(AH19&gt;AG19,1,0)+IF(AJ17&gt;AI17,1,0)+IF(AJ18&gt;AI18,1,0)+IF(AJ19&gt;AI19,1,0)</f>
        <v>2</v>
      </c>
      <c r="AJ16" s="347"/>
      <c r="AO16" s="364"/>
      <c r="AP16" s="397"/>
      <c r="AQ16" s="397"/>
      <c r="AR16" s="369"/>
    </row>
    <row r="17" spans="3:44" ht="13.5" customHeight="1" x14ac:dyDescent="0.2">
      <c r="C17" s="356"/>
      <c r="D17" s="357"/>
      <c r="E17" s="192">
        <f>R5</f>
        <v>13</v>
      </c>
      <c r="F17" s="193">
        <f>Q5</f>
        <v>9</v>
      </c>
      <c r="G17" s="194">
        <f>T5</f>
        <v>0</v>
      </c>
      <c r="H17" s="195">
        <f>S5</f>
        <v>13</v>
      </c>
      <c r="I17" s="192">
        <f>R9</f>
        <v>12</v>
      </c>
      <c r="J17" s="193">
        <f>Q9</f>
        <v>13</v>
      </c>
      <c r="K17" s="194">
        <f>T9</f>
        <v>13</v>
      </c>
      <c r="L17" s="195">
        <f>S9</f>
        <v>9</v>
      </c>
      <c r="M17" s="192">
        <f>R13</f>
        <v>11</v>
      </c>
      <c r="N17" s="193">
        <f>Q13</f>
        <v>7</v>
      </c>
      <c r="O17" s="194">
        <f>T13</f>
        <v>8</v>
      </c>
      <c r="P17" s="195">
        <f>S13</f>
        <v>9</v>
      </c>
      <c r="Q17" s="377"/>
      <c r="R17" s="378"/>
      <c r="S17" s="378"/>
      <c r="T17" s="402"/>
      <c r="U17" s="178"/>
      <c r="V17" s="180"/>
      <c r="W17" s="182"/>
      <c r="X17" s="181"/>
      <c r="Y17" s="178">
        <v>13</v>
      </c>
      <c r="Z17" s="179">
        <v>1</v>
      </c>
      <c r="AA17" s="180">
        <v>10</v>
      </c>
      <c r="AB17" s="180">
        <v>13</v>
      </c>
      <c r="AC17" s="183">
        <v>12</v>
      </c>
      <c r="AD17" s="184">
        <v>5</v>
      </c>
      <c r="AE17" s="185">
        <v>3</v>
      </c>
      <c r="AF17" s="186">
        <v>13</v>
      </c>
      <c r="AG17" s="183">
        <v>13</v>
      </c>
      <c r="AH17" s="184">
        <v>6</v>
      </c>
      <c r="AI17" s="185">
        <v>7</v>
      </c>
      <c r="AJ17" s="186">
        <v>11</v>
      </c>
      <c r="AO17" s="362" t="s">
        <v>551</v>
      </c>
      <c r="AP17" s="398"/>
      <c r="AQ17" s="398"/>
      <c r="AR17" s="367"/>
    </row>
    <row r="18" spans="3:44" ht="13.5" customHeight="1" x14ac:dyDescent="0.2">
      <c r="C18" s="356"/>
      <c r="D18" s="357"/>
      <c r="E18" s="192">
        <f>R6</f>
        <v>5</v>
      </c>
      <c r="F18" s="193">
        <f>Q6</f>
        <v>13</v>
      </c>
      <c r="G18" s="194">
        <f>T6</f>
        <v>4</v>
      </c>
      <c r="H18" s="195">
        <f>S6</f>
        <v>13</v>
      </c>
      <c r="I18" s="192">
        <f>R10</f>
        <v>11</v>
      </c>
      <c r="J18" s="193">
        <f>Q10</f>
        <v>13</v>
      </c>
      <c r="K18" s="194">
        <f>T10</f>
        <v>10</v>
      </c>
      <c r="L18" s="195">
        <f>S10</f>
        <v>11</v>
      </c>
      <c r="M18" s="192">
        <f>R14</f>
        <v>7</v>
      </c>
      <c r="N18" s="193">
        <f>Q14</f>
        <v>13</v>
      </c>
      <c r="O18" s="194">
        <f>T14</f>
        <v>13</v>
      </c>
      <c r="P18" s="195">
        <f>S14</f>
        <v>5</v>
      </c>
      <c r="Q18" s="377"/>
      <c r="R18" s="378"/>
      <c r="S18" s="378"/>
      <c r="T18" s="402"/>
      <c r="U18" s="192"/>
      <c r="V18" s="194"/>
      <c r="W18" s="196"/>
      <c r="X18" s="195"/>
      <c r="Y18" s="192">
        <v>13</v>
      </c>
      <c r="Z18" s="193">
        <v>5</v>
      </c>
      <c r="AA18" s="194">
        <v>13</v>
      </c>
      <c r="AB18" s="194">
        <v>4</v>
      </c>
      <c r="AC18" s="183">
        <v>13</v>
      </c>
      <c r="AD18" s="184">
        <v>4</v>
      </c>
      <c r="AE18" s="185">
        <v>8</v>
      </c>
      <c r="AF18" s="186">
        <v>13</v>
      </c>
      <c r="AG18" s="183">
        <v>3</v>
      </c>
      <c r="AH18" s="184">
        <v>13</v>
      </c>
      <c r="AI18" s="185">
        <v>13</v>
      </c>
      <c r="AJ18" s="186">
        <v>7</v>
      </c>
      <c r="AO18" s="364"/>
      <c r="AP18" s="397"/>
      <c r="AQ18" s="397"/>
      <c r="AR18" s="369"/>
    </row>
    <row r="19" spans="3:44" ht="13.5" customHeight="1" thickBot="1" x14ac:dyDescent="0.25">
      <c r="C19" s="358"/>
      <c r="D19" s="359"/>
      <c r="E19" s="197">
        <f>R7</f>
        <v>13</v>
      </c>
      <c r="F19" s="198">
        <f>Q7</f>
        <v>3</v>
      </c>
      <c r="G19" s="199">
        <f>T7</f>
        <v>2</v>
      </c>
      <c r="H19" s="200">
        <f>S7</f>
        <v>13</v>
      </c>
      <c r="I19" s="197">
        <f>R11</f>
        <v>11</v>
      </c>
      <c r="J19" s="198">
        <f>Q11</f>
        <v>13</v>
      </c>
      <c r="K19" s="199">
        <f>T11</f>
        <v>10</v>
      </c>
      <c r="L19" s="200">
        <f>S11</f>
        <v>13</v>
      </c>
      <c r="M19" s="197">
        <f>R15</f>
        <v>10</v>
      </c>
      <c r="N19" s="198">
        <f>Q15</f>
        <v>11</v>
      </c>
      <c r="O19" s="199">
        <f>T15</f>
        <v>13</v>
      </c>
      <c r="P19" s="200">
        <f>S15</f>
        <v>4</v>
      </c>
      <c r="Q19" s="380"/>
      <c r="R19" s="381"/>
      <c r="S19" s="381"/>
      <c r="T19" s="403"/>
      <c r="U19" s="197"/>
      <c r="V19" s="199"/>
      <c r="W19" s="201"/>
      <c r="X19" s="200"/>
      <c r="Y19" s="197">
        <v>13</v>
      </c>
      <c r="Z19" s="198">
        <v>8</v>
      </c>
      <c r="AA19" s="199">
        <v>12</v>
      </c>
      <c r="AB19" s="199">
        <v>13</v>
      </c>
      <c r="AC19" s="183">
        <v>11</v>
      </c>
      <c r="AD19" s="184">
        <v>10</v>
      </c>
      <c r="AE19" s="185">
        <v>10</v>
      </c>
      <c r="AF19" s="186">
        <v>13</v>
      </c>
      <c r="AG19" s="183">
        <v>13</v>
      </c>
      <c r="AH19" s="184">
        <v>2</v>
      </c>
      <c r="AI19" s="185">
        <v>13</v>
      </c>
      <c r="AJ19" s="186">
        <v>5</v>
      </c>
      <c r="AO19" s="362" t="s">
        <v>552</v>
      </c>
      <c r="AP19" s="363"/>
      <c r="AQ19" s="366" t="s">
        <v>553</v>
      </c>
      <c r="AR19" s="367"/>
    </row>
    <row r="20" spans="3:44" ht="13.5" customHeight="1" x14ac:dyDescent="0.2">
      <c r="C20" s="354" t="s">
        <v>1</v>
      </c>
      <c r="D20" s="355"/>
      <c r="E20" s="390">
        <f>IF(E21&gt;F21,1,0)+IF(E22&gt;F22,1,0)+IF(E23&gt;F23,1,0)+IF(G21&gt;H21,1,0)+IF(G22&gt;H22,1,0)+IF(G23&gt;H23,1,0)</f>
        <v>0</v>
      </c>
      <c r="F20" s="391"/>
      <c r="G20" s="392">
        <f>IF(F21&gt;E21,1,0)+IF(F22&gt;E22,1,0)+IF(F23&gt;E23,1,0)+IF(H21&gt;G21,1,0)+IF(H22&gt;G22,1,0)+IF(H23&gt;G23,1,0)</f>
        <v>0</v>
      </c>
      <c r="H20" s="393"/>
      <c r="I20" s="390">
        <f>IF(I21&gt;J21,1,0)+IF(I22&gt;J22,1,0)+IF(I23&gt;J23,1,0)+IF(K21&gt;L21,1,0)+IF(K22&gt;L22,1,0)+IF(K23&gt;L23,1,0)</f>
        <v>0</v>
      </c>
      <c r="J20" s="391"/>
      <c r="K20" s="392">
        <f>IF(J21&gt;I21,1,0)+IF(J22&gt;I22,1,0)+IF(J23&gt;I23,1,0)+IF(L21&gt;K21,1,0)+IF(L22&gt;K22,1,0)+IF(L23&gt;K23,1,0)</f>
        <v>0</v>
      </c>
      <c r="L20" s="393"/>
      <c r="M20" s="390">
        <f>IF(M21&gt;N21,1,0)+IF(M22&gt;N22,1,0)+IF(M23&gt;N23,1,0)+IF(O21&gt;P21,1,0)+IF(O22&gt;P22,1,0)+IF(O23&gt;P23,1,0)</f>
        <v>0</v>
      </c>
      <c r="N20" s="391"/>
      <c r="O20" s="392">
        <f>IF(N21&gt;M21,1,0)+IF(N22&gt;M22,1,0)+IF(N23&gt;M23,1,0)+IF(P21&gt;O21,1,0)+IF(P22&gt;O22,1,0)+IF(P23&gt;O23,1,0)</f>
        <v>0</v>
      </c>
      <c r="P20" s="393"/>
      <c r="Q20" s="348">
        <f>IF(Q21&gt;R21,1,0)+IF(Q22&gt;R22,1,0)+IF(Q23&gt;R23,1,0)+IF(S21&gt;T21,1,0)+IF(S22&gt;T22,1,0)+IF(S23&gt;T23,1,0)</f>
        <v>0</v>
      </c>
      <c r="R20" s="349"/>
      <c r="S20" s="346">
        <f>IF(R21&gt;Q21,1,0)+IF(R22&gt;Q22,1,0)+IF(R23&gt;Q23,1,0)+IF(T21&gt;S21,1,0)+IF(T22&gt;S22,1,0)+IF(T23&gt;S23,1,0)</f>
        <v>0</v>
      </c>
      <c r="T20" s="347"/>
      <c r="U20" s="374"/>
      <c r="V20" s="375"/>
      <c r="W20" s="375"/>
      <c r="X20" s="376"/>
      <c r="Y20" s="348">
        <f>IF(Y21&gt;Z21,1,0)+IF(Y22&gt;Z22,1,0)+IF(Y23&gt;Z23,1,0)+IF(AA21&gt;AB21,1,0)+IF(AA22&gt;AB22,1,0)+IF(AA23&gt;AB23,1,0)</f>
        <v>0</v>
      </c>
      <c r="Z20" s="349"/>
      <c r="AA20" s="349">
        <f>IF(Z21&gt;Y21,1,0)+IF(Z22&gt;Y22,1,0)+IF(Z23&gt;Y23,1,0)+IF(AB21&gt;AA21,1,0)+IF(AB22&gt;AA22,1,0)+IF(AB23&gt;AA23,1,0)</f>
        <v>0</v>
      </c>
      <c r="AB20" s="383"/>
      <c r="AC20" s="348">
        <f>IF(AC21&gt;AD21,1,0)+IF(AC22&gt;AD22,1,0)+IF(AC23&gt;AD23,1,0)+IF(AE21&gt;AF21,1,0)+IF(AE22&gt;AF22,1,0)+IF(AE23&gt;AF23,1,0)</f>
        <v>0</v>
      </c>
      <c r="AD20" s="349"/>
      <c r="AE20" s="349">
        <f>IF(AD21&gt;AC21,1,0)+IF(AD22&gt;AC22,1,0)+IF(AD23&gt;AC23,1,0)+IF(AF21&gt;AE21,1,0)+IF(AF22&gt;AE22,1,0)+IF(AF23&gt;AE23,1,0)</f>
        <v>0</v>
      </c>
      <c r="AF20" s="383"/>
      <c r="AG20" s="348">
        <f>IF(AG21&gt;AH21,1,0)+IF(AG22&gt;AH22,1,0)+IF(AG23&gt;AH23,1,0)+IF(AI21&gt;AJ21,1,0)+IF(AI22&gt;AJ22,1,0)+IF(AI23&gt;AJ23,1,0)</f>
        <v>0</v>
      </c>
      <c r="AH20" s="349"/>
      <c r="AI20" s="349">
        <f>IF(AH21&gt;AG21,1,0)+IF(AH22&gt;AG22,1,0)+IF(AH23&gt;AG23,1,0)+IF(AJ21&gt;AI21,1,0)+IF(AJ22&gt;AI22,1,0)+IF(AJ23&gt;AI23,1,0)</f>
        <v>0</v>
      </c>
      <c r="AJ20" s="347"/>
      <c r="AO20" s="364"/>
      <c r="AP20" s="365"/>
      <c r="AQ20" s="368"/>
      <c r="AR20" s="369"/>
    </row>
    <row r="21" spans="3:44" ht="13.5" customHeight="1" x14ac:dyDescent="0.2">
      <c r="C21" s="356"/>
      <c r="D21" s="357"/>
      <c r="E21" s="192">
        <f>V5</f>
        <v>0</v>
      </c>
      <c r="F21" s="193">
        <f>U5</f>
        <v>0</v>
      </c>
      <c r="G21" s="194">
        <f>X5</f>
        <v>0</v>
      </c>
      <c r="H21" s="195">
        <f>W5</f>
        <v>0</v>
      </c>
      <c r="I21" s="192">
        <f>V9</f>
        <v>0</v>
      </c>
      <c r="J21" s="193">
        <f>U9</f>
        <v>0</v>
      </c>
      <c r="K21" s="194">
        <f>X9</f>
        <v>0</v>
      </c>
      <c r="L21" s="195">
        <f>W9</f>
        <v>0</v>
      </c>
      <c r="M21" s="192">
        <f>V13</f>
        <v>0</v>
      </c>
      <c r="N21" s="193">
        <f>U13</f>
        <v>0</v>
      </c>
      <c r="O21" s="194">
        <f>X13</f>
        <v>0</v>
      </c>
      <c r="P21" s="195">
        <f>W13</f>
        <v>0</v>
      </c>
      <c r="Q21" s="192">
        <f>V17</f>
        <v>0</v>
      </c>
      <c r="R21" s="193">
        <f>U17</f>
        <v>0</v>
      </c>
      <c r="S21" s="194">
        <f>X17</f>
        <v>0</v>
      </c>
      <c r="T21" s="195">
        <f>W17</f>
        <v>0</v>
      </c>
      <c r="U21" s="377"/>
      <c r="V21" s="378"/>
      <c r="W21" s="378"/>
      <c r="X21" s="379"/>
      <c r="Y21" s="178"/>
      <c r="Z21" s="179"/>
      <c r="AA21" s="180"/>
      <c r="AB21" s="180"/>
      <c r="AC21" s="183"/>
      <c r="AD21" s="184"/>
      <c r="AE21" s="185"/>
      <c r="AF21" s="186"/>
      <c r="AG21" s="183"/>
      <c r="AH21" s="184"/>
      <c r="AI21" s="185"/>
      <c r="AJ21" s="186"/>
      <c r="AO21" s="362" t="s">
        <v>554</v>
      </c>
      <c r="AP21" s="363"/>
      <c r="AQ21" s="366" t="s">
        <v>555</v>
      </c>
      <c r="AR21" s="367"/>
    </row>
    <row r="22" spans="3:44" ht="13.5" customHeight="1" x14ac:dyDescent="0.2">
      <c r="C22" s="356"/>
      <c r="D22" s="357"/>
      <c r="E22" s="192">
        <f>V6</f>
        <v>0</v>
      </c>
      <c r="F22" s="193">
        <f>U6</f>
        <v>0</v>
      </c>
      <c r="G22" s="194">
        <f>X6</f>
        <v>0</v>
      </c>
      <c r="H22" s="195">
        <f>W6</f>
        <v>0</v>
      </c>
      <c r="I22" s="192">
        <f>V10</f>
        <v>0</v>
      </c>
      <c r="J22" s="193">
        <f>U10</f>
        <v>0</v>
      </c>
      <c r="K22" s="194">
        <f>X10</f>
        <v>0</v>
      </c>
      <c r="L22" s="195">
        <f>W10</f>
        <v>0</v>
      </c>
      <c r="M22" s="192">
        <f>V14</f>
        <v>0</v>
      </c>
      <c r="N22" s="193">
        <f>U14</f>
        <v>0</v>
      </c>
      <c r="O22" s="194">
        <f>X14</f>
        <v>0</v>
      </c>
      <c r="P22" s="195">
        <f>W14</f>
        <v>0</v>
      </c>
      <c r="Q22" s="192">
        <f>V18</f>
        <v>0</v>
      </c>
      <c r="R22" s="193">
        <f>U18</f>
        <v>0</v>
      </c>
      <c r="S22" s="194">
        <f>X18</f>
        <v>0</v>
      </c>
      <c r="T22" s="195">
        <f>W18</f>
        <v>0</v>
      </c>
      <c r="U22" s="377"/>
      <c r="V22" s="378"/>
      <c r="W22" s="378"/>
      <c r="X22" s="379"/>
      <c r="Y22" s="192"/>
      <c r="Z22" s="193"/>
      <c r="AA22" s="194"/>
      <c r="AB22" s="194"/>
      <c r="AC22" s="183"/>
      <c r="AD22" s="184"/>
      <c r="AE22" s="185"/>
      <c r="AF22" s="186"/>
      <c r="AG22" s="183"/>
      <c r="AH22" s="184"/>
      <c r="AI22" s="185"/>
      <c r="AJ22" s="186"/>
      <c r="AO22" s="364"/>
      <c r="AP22" s="365"/>
      <c r="AQ22" s="368"/>
      <c r="AR22" s="369"/>
    </row>
    <row r="23" spans="3:44" ht="13.5" customHeight="1" thickBot="1" x14ac:dyDescent="0.25">
      <c r="C23" s="358"/>
      <c r="D23" s="359"/>
      <c r="E23" s="192">
        <f>V7</f>
        <v>0</v>
      </c>
      <c r="F23" s="193">
        <f>U7</f>
        <v>0</v>
      </c>
      <c r="G23" s="194">
        <f>X7</f>
        <v>0</v>
      </c>
      <c r="H23" s="195">
        <f>W7</f>
        <v>0</v>
      </c>
      <c r="I23" s="197">
        <f>V11</f>
        <v>0</v>
      </c>
      <c r="J23" s="198">
        <f>U11</f>
        <v>0</v>
      </c>
      <c r="K23" s="199">
        <f>X11</f>
        <v>0</v>
      </c>
      <c r="L23" s="200">
        <f>W11</f>
        <v>0</v>
      </c>
      <c r="M23" s="192">
        <f>V15</f>
        <v>0</v>
      </c>
      <c r="N23" s="193">
        <f>U15</f>
        <v>0</v>
      </c>
      <c r="O23" s="194">
        <f>X15</f>
        <v>0</v>
      </c>
      <c r="P23" s="195">
        <f>W15</f>
        <v>0</v>
      </c>
      <c r="Q23" s="192">
        <f>V19</f>
        <v>0</v>
      </c>
      <c r="R23" s="193">
        <f>U19</f>
        <v>0</v>
      </c>
      <c r="S23" s="194">
        <f>X19</f>
        <v>0</v>
      </c>
      <c r="T23" s="195">
        <f>W19</f>
        <v>0</v>
      </c>
      <c r="U23" s="380"/>
      <c r="V23" s="381"/>
      <c r="W23" s="381"/>
      <c r="X23" s="382"/>
      <c r="Y23" s="197"/>
      <c r="Z23" s="198"/>
      <c r="AA23" s="199"/>
      <c r="AB23" s="199"/>
      <c r="AC23" s="202"/>
      <c r="AD23" s="203"/>
      <c r="AE23" s="204"/>
      <c r="AF23" s="205"/>
      <c r="AG23" s="202"/>
      <c r="AH23" s="203"/>
      <c r="AI23" s="204"/>
      <c r="AJ23" s="205"/>
      <c r="AO23" s="362" t="s">
        <v>556</v>
      </c>
      <c r="AP23" s="363"/>
      <c r="AQ23" s="366" t="s">
        <v>557</v>
      </c>
      <c r="AR23" s="367"/>
    </row>
    <row r="24" spans="3:44" ht="13.5" customHeight="1" thickBot="1" x14ac:dyDescent="0.25">
      <c r="C24" s="354" t="s">
        <v>217</v>
      </c>
      <c r="D24" s="355"/>
      <c r="E24" s="348">
        <f>IF(E25&gt;F25,1,0)+IF(E26&gt;F26,1,0)+IF(E27&gt;F27,1,0)+IF(G25&gt;H25,1,0)+IF(G26&gt;H26,1,0)+IF(G27&gt;H27,1,0)</f>
        <v>0</v>
      </c>
      <c r="F24" s="349"/>
      <c r="G24" s="346">
        <f>IF(F25&gt;E25,1,0)+IF(F26&gt;E26,1,0)+IF(F27&gt;E27,1,0)+IF(H25&gt;G25,1,0)+IF(H26&gt;G26,1,0)+IF(H27&gt;G27,1,0)</f>
        <v>6</v>
      </c>
      <c r="H24" s="347"/>
      <c r="I24" s="348">
        <f>IF(I25&gt;J25,1,0)+IF(I26&gt;J26,1,0)+IF(I27&gt;J27,1,0)+IF(K25&gt;L25,1,0)+IF(K26&gt;L26,1,0)+IF(K27&gt;L27,1,0)</f>
        <v>0</v>
      </c>
      <c r="J24" s="349"/>
      <c r="K24" s="346">
        <f>IF(J25&gt;I25,1,0)+IF(J26&gt;I26,1,0)+IF(J27&gt;I27,1,0)+IF(L25&gt;K25,1,0)+IF(L26&gt;K26,1,0)+IF(L27&gt;K27,1,0)</f>
        <v>6</v>
      </c>
      <c r="L24" s="347"/>
      <c r="M24" s="348">
        <f>IF(M25&gt;N25,1,0)+IF(M26&gt;N26,1,0)+IF(M27&gt;N27,1,0)+IF(O25&gt;P25,1,0)+IF(O26&gt;P26,1,0)+IF(O27&gt;P27,1,0)</f>
        <v>6</v>
      </c>
      <c r="N24" s="349"/>
      <c r="O24" s="346">
        <f>IF(N25&gt;M25,1,0)+IF(N26&gt;M26,1,0)+IF(N27&gt;M27,1,0)+IF(P25&gt;O25,1,0)+IF(P26&gt;O26,1,0)+IF(P27&gt;O27,1,0)</f>
        <v>0</v>
      </c>
      <c r="P24" s="347"/>
      <c r="Q24" s="348">
        <f>IF(Q25&gt;R25,1,0)+IF(Q26&gt;R26,1,0)+IF(Q27&gt;R27,1,0)+IF(S25&gt;T25,1,0)+IF(S26&gt;T26,1,0)+IF(S27&gt;T27,1,0)</f>
        <v>2</v>
      </c>
      <c r="R24" s="349"/>
      <c r="S24" s="346">
        <f>IF(R25&gt;Q25,1,0)+IF(R26&gt;Q26,1,0)+IF(R27&gt;Q27,1,0)+IF(T25&gt;S25,1,0)+IF(T26&gt;S26,1,0)+IF(T27&gt;S27,1,0)</f>
        <v>4</v>
      </c>
      <c r="T24" s="347"/>
      <c r="U24" s="348">
        <f>IF(U25&gt;V25,1,0)+IF(U26&gt;V26,1,0)+IF(U27&gt;V27,1,0)+IF(W25&gt;X25,1,0)+IF(W26&gt;X26,1,0)+IF(W27&gt;X27,1,0)</f>
        <v>0</v>
      </c>
      <c r="V24" s="349"/>
      <c r="W24" s="346">
        <f>IF(V25&gt;U25,1,0)+IF(V26&gt;U26,1,0)+IF(V27&gt;U27,1,0)+IF(X25&gt;W25,1,0)+IF(X26&gt;W26,1,0)+IF(X27&gt;W27,1,0)</f>
        <v>0</v>
      </c>
      <c r="X24" s="347"/>
      <c r="Y24" s="384"/>
      <c r="Z24" s="385"/>
      <c r="AA24" s="385"/>
      <c r="AB24" s="386"/>
      <c r="AC24" s="348">
        <f>IF(AC25&gt;AD25,1,0)+IF(AC26&gt;AD26,1,0)+IF(AC27&gt;AD27,1,0)+IF(AE25&gt;AF25,1,0)+IF(AE26&gt;AF26,1,0)+IF(AE27&gt;AF27,1,0)</f>
        <v>3</v>
      </c>
      <c r="AD24" s="349"/>
      <c r="AE24" s="349">
        <f>IF(AD25&gt;AC25,1,0)+IF(AD26&gt;AC26,1,0)+IF(AD27&gt;AC27,1,0)+IF(AF25&gt;AE25,1,0)+IF(AF26&gt;AE26,1,0)+IF(AF27&gt;AE27,1,0)</f>
        <v>3</v>
      </c>
      <c r="AF24" s="347"/>
      <c r="AG24" s="348">
        <f>IF(AG25&gt;AH25,1,0)+IF(AG26&gt;AH26,1,0)+IF(AG27&gt;AH27,1,0)+IF(AI25&gt;AJ25,1,0)+IF(AI26&gt;AJ26,1,0)+IF(AI27&gt;AJ27,1,0)</f>
        <v>3</v>
      </c>
      <c r="AH24" s="349"/>
      <c r="AI24" s="349">
        <f>IF(AH25&gt;AG25,1,0)+IF(AH26&gt;AG26,1,0)+IF(AH27&gt;AG27,1,0)+IF(AJ25&gt;AI25,1,0)+IF(AJ26&gt;AI26,1,0)+IF(AJ27&gt;AI27,1,0)</f>
        <v>3</v>
      </c>
      <c r="AJ24" s="347"/>
      <c r="AO24" s="370"/>
      <c r="AP24" s="371"/>
      <c r="AQ24" s="372"/>
      <c r="AR24" s="373"/>
    </row>
    <row r="25" spans="3:44" ht="13.5" customHeight="1" x14ac:dyDescent="0.2">
      <c r="C25" s="356"/>
      <c r="D25" s="357"/>
      <c r="E25" s="192">
        <f>Z5</f>
        <v>8</v>
      </c>
      <c r="F25" s="193">
        <f>Y5</f>
        <v>13</v>
      </c>
      <c r="G25" s="194">
        <f>AB5</f>
        <v>0</v>
      </c>
      <c r="H25" s="195">
        <f>AA5</f>
        <v>13</v>
      </c>
      <c r="I25" s="192">
        <f>Z9</f>
        <v>10</v>
      </c>
      <c r="J25" s="193">
        <f>Y9</f>
        <v>13</v>
      </c>
      <c r="K25" s="194">
        <f>AB9</f>
        <v>9</v>
      </c>
      <c r="L25" s="195">
        <f>AA9</f>
        <v>13</v>
      </c>
      <c r="M25" s="192">
        <f>Z13</f>
        <v>13</v>
      </c>
      <c r="N25" s="193">
        <f>Y13</f>
        <v>6</v>
      </c>
      <c r="O25" s="194">
        <f>AB13</f>
        <v>13</v>
      </c>
      <c r="P25" s="195">
        <f>AA13</f>
        <v>6</v>
      </c>
      <c r="Q25" s="192">
        <f>Z17</f>
        <v>1</v>
      </c>
      <c r="R25" s="193">
        <f>Y17</f>
        <v>13</v>
      </c>
      <c r="S25" s="194">
        <f>AB17</f>
        <v>13</v>
      </c>
      <c r="T25" s="195">
        <f>AA17</f>
        <v>10</v>
      </c>
      <c r="U25" s="192">
        <f>Z21</f>
        <v>0</v>
      </c>
      <c r="V25" s="193">
        <f>Y21</f>
        <v>0</v>
      </c>
      <c r="W25" s="194">
        <f>AB21</f>
        <v>0</v>
      </c>
      <c r="X25" s="195">
        <f>AA21</f>
        <v>0</v>
      </c>
      <c r="Y25" s="387"/>
      <c r="Z25" s="388"/>
      <c r="AA25" s="388"/>
      <c r="AB25" s="389"/>
      <c r="AC25" s="183">
        <v>12</v>
      </c>
      <c r="AD25" s="184">
        <v>13</v>
      </c>
      <c r="AE25" s="185">
        <v>12</v>
      </c>
      <c r="AF25" s="186">
        <v>13</v>
      </c>
      <c r="AG25" s="183">
        <v>10</v>
      </c>
      <c r="AH25" s="184">
        <v>13</v>
      </c>
      <c r="AI25" s="185">
        <v>13</v>
      </c>
      <c r="AJ25" s="186">
        <v>9</v>
      </c>
    </row>
    <row r="26" spans="3:44" ht="13.5" customHeight="1" x14ac:dyDescent="0.2">
      <c r="C26" s="356"/>
      <c r="D26" s="357"/>
      <c r="E26" s="192">
        <f>Z6</f>
        <v>0</v>
      </c>
      <c r="F26" s="193">
        <f>Y6</f>
        <v>13</v>
      </c>
      <c r="G26" s="194">
        <f>AB6</f>
        <v>6</v>
      </c>
      <c r="H26" s="195">
        <f>AA6</f>
        <v>13</v>
      </c>
      <c r="I26" s="192">
        <f>Z10</f>
        <v>0</v>
      </c>
      <c r="J26" s="193">
        <f>Y10</f>
        <v>13</v>
      </c>
      <c r="K26" s="194">
        <f>AB10</f>
        <v>5</v>
      </c>
      <c r="L26" s="195">
        <f>AA10</f>
        <v>13</v>
      </c>
      <c r="M26" s="192">
        <f>Z14</f>
        <v>13</v>
      </c>
      <c r="N26" s="193">
        <f>Y14</f>
        <v>6</v>
      </c>
      <c r="O26" s="194">
        <f>AB14</f>
        <v>13</v>
      </c>
      <c r="P26" s="195">
        <f>AA14</f>
        <v>6</v>
      </c>
      <c r="Q26" s="192">
        <f>Z18</f>
        <v>5</v>
      </c>
      <c r="R26" s="193">
        <f>Y18</f>
        <v>13</v>
      </c>
      <c r="S26" s="194">
        <f>AB18</f>
        <v>4</v>
      </c>
      <c r="T26" s="195">
        <f>AA18</f>
        <v>13</v>
      </c>
      <c r="U26" s="192">
        <f>Z22</f>
        <v>0</v>
      </c>
      <c r="V26" s="193">
        <f>Y22</f>
        <v>0</v>
      </c>
      <c r="W26" s="194">
        <f>AB22</f>
        <v>0</v>
      </c>
      <c r="X26" s="195">
        <f>AA22</f>
        <v>0</v>
      </c>
      <c r="Y26" s="387"/>
      <c r="Z26" s="388"/>
      <c r="AA26" s="388"/>
      <c r="AB26" s="389"/>
      <c r="AC26" s="183">
        <v>8</v>
      </c>
      <c r="AD26" s="184">
        <v>13</v>
      </c>
      <c r="AE26" s="185">
        <v>13</v>
      </c>
      <c r="AF26" s="186">
        <v>11</v>
      </c>
      <c r="AG26" s="183">
        <v>12</v>
      </c>
      <c r="AH26" s="184">
        <v>13</v>
      </c>
      <c r="AI26" s="185">
        <v>13</v>
      </c>
      <c r="AJ26" s="186">
        <v>1</v>
      </c>
    </row>
    <row r="27" spans="3:44" ht="13.5" customHeight="1" thickBot="1" x14ac:dyDescent="0.25">
      <c r="C27" s="358"/>
      <c r="D27" s="359"/>
      <c r="E27" s="197">
        <f>Z7</f>
        <v>4</v>
      </c>
      <c r="F27" s="198">
        <f>Y7</f>
        <v>13</v>
      </c>
      <c r="G27" s="199">
        <f>AB7</f>
        <v>5</v>
      </c>
      <c r="H27" s="200">
        <f>AA7</f>
        <v>12</v>
      </c>
      <c r="I27" s="197">
        <f>Z11</f>
        <v>6</v>
      </c>
      <c r="J27" s="198">
        <f>Y11</f>
        <v>13</v>
      </c>
      <c r="K27" s="199">
        <f>AB11</f>
        <v>8</v>
      </c>
      <c r="L27" s="200">
        <f>AA11</f>
        <v>13</v>
      </c>
      <c r="M27" s="197">
        <f>Z15</f>
        <v>13</v>
      </c>
      <c r="N27" s="198">
        <f>Y15</f>
        <v>6</v>
      </c>
      <c r="O27" s="199">
        <f>AB15</f>
        <v>13</v>
      </c>
      <c r="P27" s="200">
        <f>AA15</f>
        <v>6</v>
      </c>
      <c r="Q27" s="197">
        <f>Z19</f>
        <v>8</v>
      </c>
      <c r="R27" s="198">
        <f>Y19</f>
        <v>13</v>
      </c>
      <c r="S27" s="199">
        <f>AB19</f>
        <v>13</v>
      </c>
      <c r="T27" s="200">
        <f>AA19</f>
        <v>12</v>
      </c>
      <c r="U27" s="197">
        <f>Z23</f>
        <v>0</v>
      </c>
      <c r="V27" s="198">
        <f>Y23</f>
        <v>0</v>
      </c>
      <c r="W27" s="199">
        <f>AB23</f>
        <v>0</v>
      </c>
      <c r="X27" s="200">
        <f>AA23</f>
        <v>0</v>
      </c>
      <c r="Y27" s="387"/>
      <c r="Z27" s="388"/>
      <c r="AA27" s="388"/>
      <c r="AB27" s="389"/>
      <c r="AC27" s="202">
        <v>13</v>
      </c>
      <c r="AD27" s="203">
        <v>12</v>
      </c>
      <c r="AE27" s="185">
        <v>13</v>
      </c>
      <c r="AF27" s="186">
        <v>5</v>
      </c>
      <c r="AG27" s="183">
        <v>3</v>
      </c>
      <c r="AH27" s="184">
        <v>13</v>
      </c>
      <c r="AI27" s="185">
        <v>13</v>
      </c>
      <c r="AJ27" s="186">
        <v>5</v>
      </c>
    </row>
    <row r="28" spans="3:44" ht="13.5" customHeight="1" x14ac:dyDescent="0.2">
      <c r="C28" s="354" t="s">
        <v>215</v>
      </c>
      <c r="D28" s="355"/>
      <c r="E28" s="348">
        <f>IF(E29&gt;F29,1,0)+IF(E30&gt;F30,1,0)+IF(E31&gt;F31,1,0)+IF(G29&gt;H29,1,0)+IF(G30&gt;H30,1,0)+IF(G31&gt;H31,1,0)</f>
        <v>4</v>
      </c>
      <c r="F28" s="349"/>
      <c r="G28" s="346">
        <f>IF(F29&gt;E29,1,0)+IF(F30&gt;E30,1,0)+IF(F31&gt;E31,1,0)+IF(H29&gt;G29,1,0)+IF(H30&gt;G30,1,0)+IF(H31&gt;G31,1,0)</f>
        <v>2</v>
      </c>
      <c r="H28" s="347"/>
      <c r="I28" s="348">
        <f>IF(I29&gt;J29,1,0)+IF(I30&gt;J30,1,0)+IF(I31&gt;J31,1,0)+IF(K29&gt;L29,1,0)+IF(K30&gt;L30,1,0)+IF(K31&gt;L31,1,0)</f>
        <v>1</v>
      </c>
      <c r="J28" s="349"/>
      <c r="K28" s="346">
        <f>IF(J29&gt;I29,1,0)+IF(J30&gt;I30,1,0)+IF(J31&gt;I31,1,0)+IF(L29&gt;K29,1,0)+IF(L30&gt;K30,1,0)+IF(L31&gt;K31,1,0)</f>
        <v>5</v>
      </c>
      <c r="L28" s="347"/>
      <c r="M28" s="348">
        <f>IF(M29&gt;N29,1,0)+IF(M30&gt;N30,1,0)+IF(M31&gt;N31,1,0)+IF(O29&gt;P29,1,0)+IF(O30&gt;P30,1,0)+IF(O31&gt;P31,1,0)</f>
        <v>5</v>
      </c>
      <c r="N28" s="349"/>
      <c r="O28" s="346">
        <f>IF(N29&gt;M29,1,0)+IF(N30&gt;M30,1,0)+IF(N31&gt;M31,1,0)+IF(P29&gt;O29,1,0)+IF(P30&gt;O30,1,0)+IF(P31&gt;O31,1,0)</f>
        <v>1</v>
      </c>
      <c r="P28" s="347"/>
      <c r="Q28" s="348">
        <f>IF(Q29&gt;R29,1,0)+IF(Q30&gt;R30,1,0)+IF(Q31&gt;R31,1,0)+IF(S29&gt;T29,1,0)+IF(S30&gt;T30,1,0)+IF(S31&gt;T31,1,0)</f>
        <v>3</v>
      </c>
      <c r="R28" s="349"/>
      <c r="S28" s="346">
        <f>IF(R29&gt;Q29,1,0)+IF(R30&gt;Q30,1,0)+IF(R31&gt;Q31,1,0)+IF(T29&gt;S29,1,0)+IF(T30&gt;S30,1,0)+IF(T31&gt;S31,1,0)</f>
        <v>3</v>
      </c>
      <c r="T28" s="347"/>
      <c r="U28" s="348">
        <f>IF(U29&gt;V29,1,0)+IF(U30&gt;V30,1,0)+IF(U31&gt;V31,1,0)+IF(W29&gt;X29,1,0)+IF(W30&gt;X30,1,0)+IF(W31&gt;X31,1,0)</f>
        <v>0</v>
      </c>
      <c r="V28" s="349"/>
      <c r="W28" s="346">
        <f>IF(V29&gt;U29,1,0)+IF(V30&gt;U30,1,0)+IF(V31&gt;U31,1,0)+IF(X29&gt;W29,1,0)+IF(X30&gt;W30,1,0)+IF(X31&gt;W31,1,0)</f>
        <v>0</v>
      </c>
      <c r="X28" s="347"/>
      <c r="Y28" s="348">
        <f>IF(Y29&gt;Z29,1,0)+IF(Y30&gt;Z30,1,0)+IF(Y31&gt;Z31,1,0)+IF(AA29&gt;AB29,1,0)+IF(AA30&gt;AB30,1,0)+IF(AA31&gt;AB31,1,0)</f>
        <v>3</v>
      </c>
      <c r="Z28" s="349"/>
      <c r="AA28" s="346">
        <f>IF(Z29&gt;Y29,1,0)+IF(Z30&gt;Y30,1,0)+IF(Z31&gt;Y31,1,0)+IF(AB29&gt;AA29,1,0)+IF(AB30&gt;AA30,1,0)+IF(AB31&gt;AA31,1,0)</f>
        <v>3</v>
      </c>
      <c r="AB28" s="347"/>
      <c r="AC28" s="350"/>
      <c r="AD28" s="350"/>
      <c r="AE28" s="350"/>
      <c r="AF28" s="351"/>
      <c r="AG28" s="348">
        <f>IF(AG29&gt;AH29,1,0)+IF(AG30&gt;AH30,1,0)+IF(AG31&gt;AH31,1,0)+IF(AI29&gt;AJ29,1,0)+IF(AI30&gt;AJ30,1,0)+IF(AI31&gt;AJ31,1,0)</f>
        <v>6</v>
      </c>
      <c r="AH28" s="349"/>
      <c r="AI28" s="349">
        <f>IF(AH29&gt;AG29,1,0)+IF(AH30&gt;AG30,1,0)+IF(AH31&gt;AG31,1,0)+IF(AJ29&gt;AI29,1,0)+IF(AJ30&gt;AI30,1,0)+IF(AJ31&gt;AI31,1,0)</f>
        <v>0</v>
      </c>
      <c r="AJ28" s="347"/>
    </row>
    <row r="29" spans="3:44" ht="13.5" customHeight="1" x14ac:dyDescent="0.2">
      <c r="C29" s="356"/>
      <c r="D29" s="357"/>
      <c r="E29" s="192">
        <f>AD5</f>
        <v>13</v>
      </c>
      <c r="F29" s="193">
        <f>AC5</f>
        <v>12</v>
      </c>
      <c r="G29" s="194">
        <f>AF5</f>
        <v>1</v>
      </c>
      <c r="H29" s="195">
        <f>AE5</f>
        <v>13</v>
      </c>
      <c r="I29" s="192">
        <f>AD9</f>
        <v>7</v>
      </c>
      <c r="J29" s="193">
        <f>AC9</f>
        <v>13</v>
      </c>
      <c r="K29" s="194">
        <f>AF9</f>
        <v>10</v>
      </c>
      <c r="L29" s="195">
        <f>AE9</f>
        <v>13</v>
      </c>
      <c r="M29" s="192">
        <f>AD13</f>
        <v>13</v>
      </c>
      <c r="N29" s="193">
        <f>AC13</f>
        <v>4</v>
      </c>
      <c r="O29" s="194">
        <f>AF13</f>
        <v>13</v>
      </c>
      <c r="P29" s="195">
        <f>AE13</f>
        <v>10</v>
      </c>
      <c r="Q29" s="192">
        <f>AD17</f>
        <v>5</v>
      </c>
      <c r="R29" s="193">
        <f>AC17</f>
        <v>12</v>
      </c>
      <c r="S29" s="194">
        <f>AF17</f>
        <v>13</v>
      </c>
      <c r="T29" s="195">
        <f>AE17</f>
        <v>3</v>
      </c>
      <c r="U29" s="192">
        <f>AD21</f>
        <v>0</v>
      </c>
      <c r="V29" s="193">
        <f>AC21</f>
        <v>0</v>
      </c>
      <c r="W29" s="194">
        <f>AF21</f>
        <v>0</v>
      </c>
      <c r="X29" s="195">
        <f>AE21</f>
        <v>0</v>
      </c>
      <c r="Y29" s="192">
        <f>AD25</f>
        <v>13</v>
      </c>
      <c r="Z29" s="193">
        <f>AC25</f>
        <v>12</v>
      </c>
      <c r="AA29" s="194">
        <f>AF25</f>
        <v>13</v>
      </c>
      <c r="AB29" s="195">
        <f>AE25</f>
        <v>12</v>
      </c>
      <c r="AC29" s="352"/>
      <c r="AD29" s="352"/>
      <c r="AE29" s="352"/>
      <c r="AF29" s="353"/>
      <c r="AG29" s="215">
        <v>13</v>
      </c>
      <c r="AH29" s="216">
        <v>0</v>
      </c>
      <c r="AI29" s="217">
        <v>13</v>
      </c>
      <c r="AJ29" s="218">
        <v>10</v>
      </c>
    </row>
    <row r="30" spans="3:44" ht="13.5" customHeight="1" x14ac:dyDescent="0.2">
      <c r="C30" s="356"/>
      <c r="D30" s="357"/>
      <c r="E30" s="192">
        <f>AD6</f>
        <v>13</v>
      </c>
      <c r="F30" s="193">
        <f>AC6</f>
        <v>0</v>
      </c>
      <c r="G30" s="194">
        <f>AF6</f>
        <v>13</v>
      </c>
      <c r="H30" s="195">
        <f>AE6</f>
        <v>8</v>
      </c>
      <c r="I30" s="192">
        <f>AD10</f>
        <v>4</v>
      </c>
      <c r="J30" s="193">
        <f>AC10</f>
        <v>13</v>
      </c>
      <c r="K30" s="194">
        <f>AF10</f>
        <v>9</v>
      </c>
      <c r="L30" s="195">
        <f>AE10</f>
        <v>13</v>
      </c>
      <c r="M30" s="192">
        <f>AD14</f>
        <v>12</v>
      </c>
      <c r="N30" s="193">
        <f>AC14</f>
        <v>13</v>
      </c>
      <c r="O30" s="194">
        <f>AF14</f>
        <v>13</v>
      </c>
      <c r="P30" s="195">
        <f>AE14</f>
        <v>10</v>
      </c>
      <c r="Q30" s="192">
        <f>AD18</f>
        <v>4</v>
      </c>
      <c r="R30" s="193">
        <f>AC18</f>
        <v>13</v>
      </c>
      <c r="S30" s="194">
        <f>AF18</f>
        <v>13</v>
      </c>
      <c r="T30" s="195">
        <f>AE18</f>
        <v>8</v>
      </c>
      <c r="U30" s="192">
        <f>AD22</f>
        <v>0</v>
      </c>
      <c r="V30" s="193">
        <f>AC22</f>
        <v>0</v>
      </c>
      <c r="W30" s="194">
        <f>AF22</f>
        <v>0</v>
      </c>
      <c r="X30" s="195">
        <f>AE22</f>
        <v>0</v>
      </c>
      <c r="Y30" s="192">
        <f>AD26</f>
        <v>13</v>
      </c>
      <c r="Z30" s="193">
        <f>AC26</f>
        <v>8</v>
      </c>
      <c r="AA30" s="194">
        <f>AF26</f>
        <v>11</v>
      </c>
      <c r="AB30" s="195">
        <f>AE26</f>
        <v>13</v>
      </c>
      <c r="AC30" s="352"/>
      <c r="AD30" s="352"/>
      <c r="AE30" s="352"/>
      <c r="AF30" s="353"/>
      <c r="AG30" s="215">
        <v>13</v>
      </c>
      <c r="AH30" s="216">
        <v>11</v>
      </c>
      <c r="AI30" s="217">
        <v>11</v>
      </c>
      <c r="AJ30" s="218">
        <v>9</v>
      </c>
    </row>
    <row r="31" spans="3:44" ht="13.5" customHeight="1" thickBot="1" x14ac:dyDescent="0.25">
      <c r="C31" s="358"/>
      <c r="D31" s="359"/>
      <c r="E31" s="197">
        <f>AD7</f>
        <v>13</v>
      </c>
      <c r="F31" s="198">
        <f>AC7</f>
        <v>0</v>
      </c>
      <c r="G31" s="199">
        <f>AF7</f>
        <v>4</v>
      </c>
      <c r="H31" s="200">
        <f>AE7</f>
        <v>13</v>
      </c>
      <c r="I31" s="197">
        <f>AD11</f>
        <v>13</v>
      </c>
      <c r="J31" s="198">
        <f>AC11</f>
        <v>8</v>
      </c>
      <c r="K31" s="199">
        <f>AF11</f>
        <v>4</v>
      </c>
      <c r="L31" s="200">
        <f>AE11</f>
        <v>13</v>
      </c>
      <c r="M31" s="197">
        <f>AD15</f>
        <v>11</v>
      </c>
      <c r="N31" s="198">
        <f>AC15</f>
        <v>9</v>
      </c>
      <c r="O31" s="199">
        <f>AF15</f>
        <v>13</v>
      </c>
      <c r="P31" s="200">
        <f>AE15</f>
        <v>1</v>
      </c>
      <c r="Q31" s="197">
        <f>AD19</f>
        <v>10</v>
      </c>
      <c r="R31" s="198">
        <f>AC19</f>
        <v>11</v>
      </c>
      <c r="S31" s="199">
        <f>AF19</f>
        <v>13</v>
      </c>
      <c r="T31" s="200">
        <f>AE19</f>
        <v>10</v>
      </c>
      <c r="U31" s="197">
        <f>AD23</f>
        <v>0</v>
      </c>
      <c r="V31" s="198">
        <f>AC23</f>
        <v>0</v>
      </c>
      <c r="W31" s="199">
        <f>AF23</f>
        <v>0</v>
      </c>
      <c r="X31" s="200">
        <f>AE23</f>
        <v>0</v>
      </c>
      <c r="Y31" s="197">
        <f>AD27</f>
        <v>12</v>
      </c>
      <c r="Z31" s="198">
        <f>AC27</f>
        <v>13</v>
      </c>
      <c r="AA31" s="199">
        <f>AF27</f>
        <v>5</v>
      </c>
      <c r="AB31" s="200">
        <f>AE27</f>
        <v>13</v>
      </c>
      <c r="AC31" s="352"/>
      <c r="AD31" s="352"/>
      <c r="AE31" s="352"/>
      <c r="AF31" s="353"/>
      <c r="AG31" s="219">
        <v>13</v>
      </c>
      <c r="AH31" s="220">
        <v>3</v>
      </c>
      <c r="AI31" s="221">
        <v>13</v>
      </c>
      <c r="AJ31" s="222">
        <v>5</v>
      </c>
    </row>
    <row r="32" spans="3:44" ht="13.5" customHeight="1" x14ac:dyDescent="0.2">
      <c r="C32" s="354" t="s">
        <v>276</v>
      </c>
      <c r="D32" s="355"/>
      <c r="E32" s="348">
        <f>IF(E33&gt;F33,1,0)+IF(E34&gt;F34,1,0)+IF(E35&gt;F35,1,0)+IF(G33&gt;H33,1,0)+IF(G34&gt;H34,1,0)+IF(G35&gt;H35,1,0)</f>
        <v>0</v>
      </c>
      <c r="F32" s="349"/>
      <c r="G32" s="346">
        <f>IF(F33&gt;E33,1,0)+IF(F34&gt;E34,1,0)+IF(F35&gt;E35,1,0)+IF(H33&gt;G33,1,0)+IF(H34&gt;G34,1,0)+IF(H35&gt;G35,1,0)</f>
        <v>6</v>
      </c>
      <c r="H32" s="347"/>
      <c r="I32" s="348">
        <f>IF(I33&gt;J33,1,0)+IF(I34&gt;J34,1,0)+IF(I35&gt;J35,1,0)+IF(K33&gt;L33,1,0)+IF(K34&gt;L34,1,0)+IF(K35&gt;L35,1,0)</f>
        <v>0</v>
      </c>
      <c r="J32" s="349"/>
      <c r="K32" s="346">
        <f>IF(J33&gt;I33,1,0)+IF(J34&gt;I34,1,0)+IF(J35&gt;I35,1,0)+IF(L33&gt;K33,1,0)+IF(L34&gt;K34,1,0)+IF(L35&gt;K35,1,0)</f>
        <v>6</v>
      </c>
      <c r="L32" s="347"/>
      <c r="M32" s="348">
        <f>IF(M33&gt;N33,1,0)+IF(M34&gt;N34,1,0)+IF(M35&gt;N35,1,0)+IF(O33&gt;P33,1,0)+IF(O34&gt;P34,1,0)+IF(O35&gt;P35,1,0)</f>
        <v>4</v>
      </c>
      <c r="N32" s="349"/>
      <c r="O32" s="346">
        <f>IF(N33&gt;M33,1,0)+IF(N34&gt;M34,1,0)+IF(N35&gt;M35,1,0)+IF(P33&gt;O33,1,0)+IF(P34&gt;O34,1,0)+IF(P35&gt;O35,1,0)</f>
        <v>2</v>
      </c>
      <c r="P32" s="347"/>
      <c r="Q32" s="348">
        <f>IF(Q33&gt;R33,1,0)+IF(Q34&gt;R34,1,0)+IF(Q35&gt;R35,1,0)+IF(S33&gt;T33,1,0)+IF(S34&gt;T34,1,0)+IF(S35&gt;T35,1,0)</f>
        <v>2</v>
      </c>
      <c r="R32" s="349"/>
      <c r="S32" s="346">
        <f>IF(R33&gt;Q33,1,0)+IF(R34&gt;Q34,1,0)+IF(R35&gt;Q35,1,0)+IF(T33&gt;S33,1,0)+IF(T34&gt;S34,1,0)+IF(T35&gt;S35,1,0)</f>
        <v>4</v>
      </c>
      <c r="T32" s="347"/>
      <c r="U32" s="348">
        <f>IF(U33&gt;V33,1,0)+IF(U34&gt;V34,1,0)+IF(U35&gt;V35,1,0)+IF(W33&gt;X33,1,0)+IF(W34&gt;X34,1,0)+IF(W35&gt;X35,1,0)</f>
        <v>0</v>
      </c>
      <c r="V32" s="349"/>
      <c r="W32" s="346">
        <f>IF(V33&gt;U33,1,0)+IF(V34&gt;U34,1,0)+IF(V35&gt;U35,1,0)+IF(X33&gt;W33,1,0)+IF(X34&gt;W34,1,0)+IF(X35&gt;W35,1,0)</f>
        <v>0</v>
      </c>
      <c r="X32" s="347"/>
      <c r="Y32" s="348">
        <f>IF(Y33&gt;Z33,1,0)+IF(Y34&gt;Z34,1,0)+IF(Y35&gt;Z35,1,0)+IF(AA33&gt;AB33,1,0)+IF(AA34&gt;AB34,1,0)+IF(AA35&gt;AB35,1,0)</f>
        <v>3</v>
      </c>
      <c r="Z32" s="349"/>
      <c r="AA32" s="346">
        <f>IF(Z33&gt;Y33,1,0)+IF(Z34&gt;Y34,1,0)+IF(Z35&gt;Y35,1,0)+IF(AB33&gt;AA33,1,0)+IF(AB34&gt;AA34,1,0)+IF(AB35&gt;AA35,1,0)</f>
        <v>3</v>
      </c>
      <c r="AB32" s="347"/>
      <c r="AC32" s="346">
        <f>IF(AC33&gt;AD33,1,0)+IF(AC34&gt;AD34,1,0)+IF(AC35&gt;AD35,1,0)+IF(AE33&gt;AF33,1,0)+IF(AE34&gt;AF34,1,0)+IF(AE35&gt;AF35,1,0)</f>
        <v>0</v>
      </c>
      <c r="AD32" s="349"/>
      <c r="AE32" s="349">
        <f>IF(AD33&gt;AC33,1,0)+IF(AD34&gt;AC34,1,0)+IF(AD35&gt;AC35,1,0)+IF(AF33&gt;AE33,1,0)+IF(AF34&gt;AE34,1,0)+IF(AF35&gt;AE35,1,0)</f>
        <v>6</v>
      </c>
      <c r="AF32" s="347"/>
      <c r="AG32" s="350"/>
      <c r="AH32" s="350"/>
      <c r="AI32" s="350"/>
      <c r="AJ32" s="351"/>
    </row>
    <row r="33" spans="3:36" ht="13.5" customHeight="1" x14ac:dyDescent="0.2">
      <c r="C33" s="356"/>
      <c r="D33" s="357"/>
      <c r="E33" s="192">
        <f>AH5</f>
        <v>2</v>
      </c>
      <c r="F33" s="193">
        <f>AG5</f>
        <v>13</v>
      </c>
      <c r="G33" s="194">
        <f>AJ5</f>
        <v>3</v>
      </c>
      <c r="H33" s="195">
        <f>AI5</f>
        <v>13</v>
      </c>
      <c r="I33" s="192">
        <f>AH9</f>
        <v>1</v>
      </c>
      <c r="J33" s="193">
        <f>AG9</f>
        <v>13</v>
      </c>
      <c r="K33" s="194">
        <f>AJ9</f>
        <v>2</v>
      </c>
      <c r="L33" s="195">
        <f>AI9</f>
        <v>13</v>
      </c>
      <c r="M33" s="192">
        <f>AH13</f>
        <v>13</v>
      </c>
      <c r="N33" s="193">
        <f>AG13</f>
        <v>11</v>
      </c>
      <c r="O33" s="194">
        <f>AJ13</f>
        <v>8</v>
      </c>
      <c r="P33" s="195">
        <f>AI13</f>
        <v>13</v>
      </c>
      <c r="Q33" s="192">
        <f>AH17</f>
        <v>6</v>
      </c>
      <c r="R33" s="193">
        <f>AG17</f>
        <v>13</v>
      </c>
      <c r="S33" s="194">
        <f>AJ17</f>
        <v>11</v>
      </c>
      <c r="T33" s="195">
        <f>AI17</f>
        <v>7</v>
      </c>
      <c r="U33" s="192">
        <f>AH21</f>
        <v>0</v>
      </c>
      <c r="V33" s="193">
        <f>AG21</f>
        <v>0</v>
      </c>
      <c r="W33" s="194">
        <f>AJ21</f>
        <v>0</v>
      </c>
      <c r="X33" s="195">
        <f>AI21</f>
        <v>0</v>
      </c>
      <c r="Y33" s="192">
        <f>AH25</f>
        <v>13</v>
      </c>
      <c r="Z33" s="193">
        <f>AG25</f>
        <v>10</v>
      </c>
      <c r="AA33" s="194">
        <f>AJ25</f>
        <v>9</v>
      </c>
      <c r="AB33" s="195">
        <f>AI25</f>
        <v>13</v>
      </c>
      <c r="AC33" s="192">
        <f>AH29</f>
        <v>0</v>
      </c>
      <c r="AD33" s="193">
        <f>AG29</f>
        <v>13</v>
      </c>
      <c r="AE33" s="194">
        <f>AJ29</f>
        <v>10</v>
      </c>
      <c r="AF33" s="195">
        <f>AI29</f>
        <v>13</v>
      </c>
      <c r="AG33" s="352"/>
      <c r="AH33" s="352"/>
      <c r="AI33" s="352"/>
      <c r="AJ33" s="353"/>
    </row>
    <row r="34" spans="3:36" ht="13.5" customHeight="1" x14ac:dyDescent="0.2">
      <c r="C34" s="356"/>
      <c r="D34" s="357"/>
      <c r="E34" s="192">
        <f>AH6</f>
        <v>4</v>
      </c>
      <c r="F34" s="193">
        <f>AG6</f>
        <v>13</v>
      </c>
      <c r="G34" s="194">
        <f>AJ6</f>
        <v>3</v>
      </c>
      <c r="H34" s="195">
        <f>AI6</f>
        <v>13</v>
      </c>
      <c r="I34" s="192">
        <f>AH10</f>
        <v>3</v>
      </c>
      <c r="J34" s="193">
        <f>AG10</f>
        <v>13</v>
      </c>
      <c r="K34" s="194">
        <f>AJ10</f>
        <v>7</v>
      </c>
      <c r="L34" s="195">
        <f>AI10</f>
        <v>13</v>
      </c>
      <c r="M34" s="192">
        <f>AH14</f>
        <v>13</v>
      </c>
      <c r="N34" s="193">
        <f>AG14</f>
        <v>8</v>
      </c>
      <c r="O34" s="194">
        <f>AJ14</f>
        <v>13</v>
      </c>
      <c r="P34" s="195">
        <f>AI14</f>
        <v>5</v>
      </c>
      <c r="Q34" s="192">
        <f>AH18</f>
        <v>13</v>
      </c>
      <c r="R34" s="193">
        <f>AG18</f>
        <v>3</v>
      </c>
      <c r="S34" s="194">
        <f>AJ18</f>
        <v>7</v>
      </c>
      <c r="T34" s="195">
        <f>AI18</f>
        <v>13</v>
      </c>
      <c r="U34" s="192">
        <f>AH22</f>
        <v>0</v>
      </c>
      <c r="V34" s="193">
        <f>AG22</f>
        <v>0</v>
      </c>
      <c r="W34" s="194">
        <f>AJ22</f>
        <v>0</v>
      </c>
      <c r="X34" s="195">
        <f>AI22</f>
        <v>0</v>
      </c>
      <c r="Y34" s="192">
        <f>AH26</f>
        <v>13</v>
      </c>
      <c r="Z34" s="193">
        <f>AG26</f>
        <v>12</v>
      </c>
      <c r="AA34" s="194">
        <f>AJ26</f>
        <v>1</v>
      </c>
      <c r="AB34" s="195">
        <f>AI26</f>
        <v>13</v>
      </c>
      <c r="AC34" s="192">
        <f>AH30</f>
        <v>11</v>
      </c>
      <c r="AD34" s="193">
        <f>AG30</f>
        <v>13</v>
      </c>
      <c r="AE34" s="194">
        <f>AJ30</f>
        <v>9</v>
      </c>
      <c r="AF34" s="195">
        <f>AI30</f>
        <v>11</v>
      </c>
      <c r="AG34" s="352"/>
      <c r="AH34" s="352"/>
      <c r="AI34" s="352"/>
      <c r="AJ34" s="353"/>
    </row>
    <row r="35" spans="3:36" ht="13.5" customHeight="1" thickBot="1" x14ac:dyDescent="0.25">
      <c r="C35" s="358"/>
      <c r="D35" s="359"/>
      <c r="E35" s="197">
        <f>AH7</f>
        <v>6</v>
      </c>
      <c r="F35" s="198">
        <f>AG7</f>
        <v>13</v>
      </c>
      <c r="G35" s="199">
        <f>AJ7</f>
        <v>1</v>
      </c>
      <c r="H35" s="200">
        <f>AI7</f>
        <v>13</v>
      </c>
      <c r="I35" s="197">
        <f>AH11</f>
        <v>11</v>
      </c>
      <c r="J35" s="198">
        <f>AG11</f>
        <v>13</v>
      </c>
      <c r="K35" s="199">
        <f>AJ11</f>
        <v>4</v>
      </c>
      <c r="L35" s="200">
        <f>AI11</f>
        <v>13</v>
      </c>
      <c r="M35" s="197">
        <f>AH15</f>
        <v>13</v>
      </c>
      <c r="N35" s="198">
        <f>AG15</f>
        <v>5</v>
      </c>
      <c r="O35" s="199">
        <f>AJ15</f>
        <v>9</v>
      </c>
      <c r="P35" s="200">
        <f>AI15</f>
        <v>12</v>
      </c>
      <c r="Q35" s="197">
        <f>AH19</f>
        <v>2</v>
      </c>
      <c r="R35" s="198">
        <f>AG19</f>
        <v>13</v>
      </c>
      <c r="S35" s="199">
        <f>AJ19</f>
        <v>5</v>
      </c>
      <c r="T35" s="200">
        <f>AI19</f>
        <v>13</v>
      </c>
      <c r="U35" s="197">
        <f>AH23</f>
        <v>0</v>
      </c>
      <c r="V35" s="198">
        <f>AG23</f>
        <v>0</v>
      </c>
      <c r="W35" s="199">
        <f>AJ23</f>
        <v>0</v>
      </c>
      <c r="X35" s="200">
        <f>AI23</f>
        <v>0</v>
      </c>
      <c r="Y35" s="197">
        <f>AH27</f>
        <v>13</v>
      </c>
      <c r="Z35" s="198">
        <f>AG27</f>
        <v>3</v>
      </c>
      <c r="AA35" s="199">
        <f>AJ27</f>
        <v>5</v>
      </c>
      <c r="AB35" s="200">
        <f>AI27</f>
        <v>13</v>
      </c>
      <c r="AC35" s="197">
        <f>AH31</f>
        <v>3</v>
      </c>
      <c r="AD35" s="198">
        <f>AG31</f>
        <v>13</v>
      </c>
      <c r="AE35" s="199">
        <f>AJ31</f>
        <v>5</v>
      </c>
      <c r="AF35" s="200">
        <f>AI31</f>
        <v>13</v>
      </c>
      <c r="AG35" s="360"/>
      <c r="AH35" s="360"/>
      <c r="AI35" s="360"/>
      <c r="AJ35" s="361"/>
    </row>
    <row r="36" spans="3:36" ht="15" customHeight="1" x14ac:dyDescent="0.2"/>
    <row r="37" spans="3:36" ht="15" customHeight="1" x14ac:dyDescent="0.2"/>
    <row r="38" spans="3:36" ht="15" customHeight="1" x14ac:dyDescent="0.2"/>
    <row r="39" spans="3:36" ht="15" customHeight="1" x14ac:dyDescent="0.2"/>
    <row r="40" spans="3:36" ht="15" customHeight="1" x14ac:dyDescent="0.2"/>
    <row r="41" spans="3:36" ht="15" customHeight="1" x14ac:dyDescent="0.2"/>
    <row r="42" spans="3:36" ht="15" customHeight="1" x14ac:dyDescent="0.2"/>
    <row r="43" spans="3:36" ht="15" customHeight="1" x14ac:dyDescent="0.2"/>
    <row r="44" spans="3:36" ht="15" customHeight="1" x14ac:dyDescent="0.2"/>
    <row r="45" spans="3:36" ht="15" customHeight="1" x14ac:dyDescent="0.2"/>
    <row r="46" spans="3:36" ht="15" customHeight="1" x14ac:dyDescent="0.2"/>
    <row r="47" spans="3:36" ht="15" customHeight="1" x14ac:dyDescent="0.2"/>
    <row r="48" spans="3:36" ht="15" customHeight="1" x14ac:dyDescent="0.2"/>
  </sheetData>
  <sortState ref="AM4:AW10">
    <sortCondition descending="1" ref="AW4:AW10"/>
  </sortState>
  <mergeCells count="155">
    <mergeCell ref="AQ2:AQ3"/>
    <mergeCell ref="AR2:AS3"/>
    <mergeCell ref="AT2:AU3"/>
    <mergeCell ref="AV2:AV3"/>
    <mergeCell ref="AW2:AW3"/>
    <mergeCell ref="C3:D3"/>
    <mergeCell ref="AL3:AM3"/>
    <mergeCell ref="Y2:AB3"/>
    <mergeCell ref="AC2:AF3"/>
    <mergeCell ref="AG2:AJ3"/>
    <mergeCell ref="AL2:AM2"/>
    <mergeCell ref="AO2:AO3"/>
    <mergeCell ref="AP2:AP3"/>
    <mergeCell ref="C2:D2"/>
    <mergeCell ref="E2:H3"/>
    <mergeCell ref="I2:L3"/>
    <mergeCell ref="M2:P3"/>
    <mergeCell ref="Q2:T3"/>
    <mergeCell ref="U2:X3"/>
    <mergeCell ref="AC4:AD4"/>
    <mergeCell ref="AE4:AF4"/>
    <mergeCell ref="AG4:AH4"/>
    <mergeCell ref="AI4:AJ4"/>
    <mergeCell ref="C8:D11"/>
    <mergeCell ref="E8:F8"/>
    <mergeCell ref="G8:H8"/>
    <mergeCell ref="I8:L11"/>
    <mergeCell ref="M8:N8"/>
    <mergeCell ref="O8:P8"/>
    <mergeCell ref="Q4:R4"/>
    <mergeCell ref="S4:T4"/>
    <mergeCell ref="U4:V4"/>
    <mergeCell ref="W4:X4"/>
    <mergeCell ref="Y4:Z4"/>
    <mergeCell ref="AA4:AB4"/>
    <mergeCell ref="C4:D7"/>
    <mergeCell ref="E4:H7"/>
    <mergeCell ref="I4:J4"/>
    <mergeCell ref="K4:L4"/>
    <mergeCell ref="M4:N4"/>
    <mergeCell ref="O4:P4"/>
    <mergeCell ref="AC8:AD8"/>
    <mergeCell ref="AE8:AF8"/>
    <mergeCell ref="AG8:AH8"/>
    <mergeCell ref="AI8:AJ8"/>
    <mergeCell ref="C12:D15"/>
    <mergeCell ref="E12:F12"/>
    <mergeCell ref="G12:H12"/>
    <mergeCell ref="I12:J12"/>
    <mergeCell ref="K12:L12"/>
    <mergeCell ref="M12:P15"/>
    <mergeCell ref="Q8:R8"/>
    <mergeCell ref="S8:T8"/>
    <mergeCell ref="U8:V8"/>
    <mergeCell ref="W8:X8"/>
    <mergeCell ref="Y8:Z8"/>
    <mergeCell ref="AA8:AB8"/>
    <mergeCell ref="AC12:AD12"/>
    <mergeCell ref="AE12:AF12"/>
    <mergeCell ref="AG12:AH12"/>
    <mergeCell ref="AI12:AJ12"/>
    <mergeCell ref="AO15:AR16"/>
    <mergeCell ref="C16:D19"/>
    <mergeCell ref="E16:F16"/>
    <mergeCell ref="G16:H16"/>
    <mergeCell ref="I16:J16"/>
    <mergeCell ref="K16:L16"/>
    <mergeCell ref="Q12:R12"/>
    <mergeCell ref="S12:T12"/>
    <mergeCell ref="U12:V12"/>
    <mergeCell ref="W12:X12"/>
    <mergeCell ref="Y12:Z12"/>
    <mergeCell ref="AA12:AB12"/>
    <mergeCell ref="AC16:AD16"/>
    <mergeCell ref="AE16:AF16"/>
    <mergeCell ref="AG16:AH16"/>
    <mergeCell ref="AI16:AJ16"/>
    <mergeCell ref="AO17:AR18"/>
    <mergeCell ref="M16:N16"/>
    <mergeCell ref="O16:P16"/>
    <mergeCell ref="Q16:T19"/>
    <mergeCell ref="U16:V16"/>
    <mergeCell ref="W16:X16"/>
    <mergeCell ref="Y16:Z16"/>
    <mergeCell ref="C20:D23"/>
    <mergeCell ref="E20:F20"/>
    <mergeCell ref="G20:H20"/>
    <mergeCell ref="I20:J20"/>
    <mergeCell ref="K20:L20"/>
    <mergeCell ref="M20:N20"/>
    <mergeCell ref="O20:P20"/>
    <mergeCell ref="Q20:R20"/>
    <mergeCell ref="AA16:AB16"/>
    <mergeCell ref="AG20:AH20"/>
    <mergeCell ref="AI20:AJ20"/>
    <mergeCell ref="AO21:AP22"/>
    <mergeCell ref="AQ21:AR22"/>
    <mergeCell ref="AO23:AP24"/>
    <mergeCell ref="AQ23:AR24"/>
    <mergeCell ref="S20:T20"/>
    <mergeCell ref="U20:X23"/>
    <mergeCell ref="Y20:Z20"/>
    <mergeCell ref="AA20:AB20"/>
    <mergeCell ref="AC20:AD20"/>
    <mergeCell ref="AE20:AF20"/>
    <mergeCell ref="AO19:AP20"/>
    <mergeCell ref="AQ19:AR20"/>
    <mergeCell ref="AC24:AD24"/>
    <mergeCell ref="AE24:AF24"/>
    <mergeCell ref="AG24:AH24"/>
    <mergeCell ref="AI24:AJ24"/>
    <mergeCell ref="U24:V24"/>
    <mergeCell ref="W24:X24"/>
    <mergeCell ref="Y24:AB27"/>
    <mergeCell ref="S32:T32"/>
    <mergeCell ref="U32:V32"/>
    <mergeCell ref="C28:D31"/>
    <mergeCell ref="E28:F28"/>
    <mergeCell ref="G28:H28"/>
    <mergeCell ref="I28:J28"/>
    <mergeCell ref="K28:L28"/>
    <mergeCell ref="M28:N28"/>
    <mergeCell ref="O24:P24"/>
    <mergeCell ref="Q24:R24"/>
    <mergeCell ref="S24:T24"/>
    <mergeCell ref="C24:D27"/>
    <mergeCell ref="E24:F24"/>
    <mergeCell ref="G24:H24"/>
    <mergeCell ref="I24:J24"/>
    <mergeCell ref="K24:L24"/>
    <mergeCell ref="M24:N24"/>
    <mergeCell ref="W32:X32"/>
    <mergeCell ref="Y32:Z32"/>
    <mergeCell ref="AA28:AB28"/>
    <mergeCell ref="AC28:AF31"/>
    <mergeCell ref="AG28:AH28"/>
    <mergeCell ref="AI28:AJ28"/>
    <mergeCell ref="C32:D35"/>
    <mergeCell ref="E32:F32"/>
    <mergeCell ref="G32:H32"/>
    <mergeCell ref="I32:J32"/>
    <mergeCell ref="K32:L32"/>
    <mergeCell ref="M32:N32"/>
    <mergeCell ref="O28:P28"/>
    <mergeCell ref="Q28:R28"/>
    <mergeCell ref="S28:T28"/>
    <mergeCell ref="U28:V28"/>
    <mergeCell ref="W28:X28"/>
    <mergeCell ref="Y28:Z28"/>
    <mergeCell ref="AA32:AB32"/>
    <mergeCell ref="AC32:AD32"/>
    <mergeCell ref="AE32:AF32"/>
    <mergeCell ref="AG32:AJ35"/>
    <mergeCell ref="O32:P32"/>
    <mergeCell ref="Q32:R32"/>
  </mergeCells>
  <conditionalFormatting sqref="E9:H11 E13:L15 E17:P19 E25:X27 E33:AF35 E29:AB31 E21:T23">
    <cfRule type="cellIs" dxfId="9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C1:AX48"/>
  <sheetViews>
    <sheetView topLeftCell="C1" zoomScale="94" zoomScaleNormal="94" workbookViewId="0">
      <selection activeCell="AM5" sqref="AM5"/>
    </sheetView>
  </sheetViews>
  <sheetFormatPr defaultRowHeight="11.25" x14ac:dyDescent="0.2"/>
  <cols>
    <col min="1" max="1" width="1.85546875" style="169" customWidth="1"/>
    <col min="2" max="2" width="0.5703125" style="169" customWidth="1"/>
    <col min="3" max="3" width="6.28515625" style="169" customWidth="1"/>
    <col min="4" max="4" width="7.7109375" style="169" customWidth="1"/>
    <col min="5" max="24" width="3.28515625" style="169" customWidth="1"/>
    <col min="25" max="36" width="3.28515625" style="169" hidden="1" customWidth="1"/>
    <col min="37" max="37" width="3.28515625" style="169" customWidth="1"/>
    <col min="38" max="38" width="3.140625" style="169" customWidth="1"/>
    <col min="39" max="39" width="19.7109375" style="169" bestFit="1" customWidth="1"/>
    <col min="40" max="40" width="8.28515625" style="169" customWidth="1"/>
    <col min="41" max="41" width="7.7109375" style="169" hidden="1" customWidth="1"/>
    <col min="42" max="49" width="7.7109375" style="169" customWidth="1"/>
    <col min="50" max="256" width="9.140625" style="169"/>
    <col min="257" max="257" width="1.85546875" style="169" customWidth="1"/>
    <col min="258" max="258" width="0.5703125" style="169" customWidth="1"/>
    <col min="259" max="259" width="6.28515625" style="169" customWidth="1"/>
    <col min="260" max="260" width="7.7109375" style="169" customWidth="1"/>
    <col min="261" max="280" width="3.28515625" style="169" customWidth="1"/>
    <col min="281" max="292" width="0" style="169" hidden="1" customWidth="1"/>
    <col min="293" max="293" width="3.28515625" style="169" customWidth="1"/>
    <col min="294" max="294" width="3.140625" style="169" customWidth="1"/>
    <col min="295" max="295" width="19.7109375" style="169" bestFit="1" customWidth="1"/>
    <col min="296" max="296" width="8.28515625" style="169" customWidth="1"/>
    <col min="297" max="297" width="0" style="169" hidden="1" customWidth="1"/>
    <col min="298" max="305" width="7.7109375" style="169" customWidth="1"/>
    <col min="306" max="512" width="9.140625" style="169"/>
    <col min="513" max="513" width="1.85546875" style="169" customWidth="1"/>
    <col min="514" max="514" width="0.5703125" style="169" customWidth="1"/>
    <col min="515" max="515" width="6.28515625" style="169" customWidth="1"/>
    <col min="516" max="516" width="7.7109375" style="169" customWidth="1"/>
    <col min="517" max="536" width="3.28515625" style="169" customWidth="1"/>
    <col min="537" max="548" width="0" style="169" hidden="1" customWidth="1"/>
    <col min="549" max="549" width="3.28515625" style="169" customWidth="1"/>
    <col min="550" max="550" width="3.140625" style="169" customWidth="1"/>
    <col min="551" max="551" width="19.7109375" style="169" bestFit="1" customWidth="1"/>
    <col min="552" max="552" width="8.28515625" style="169" customWidth="1"/>
    <col min="553" max="553" width="0" style="169" hidden="1" customWidth="1"/>
    <col min="554" max="561" width="7.7109375" style="169" customWidth="1"/>
    <col min="562" max="768" width="9.140625" style="169"/>
    <col min="769" max="769" width="1.85546875" style="169" customWidth="1"/>
    <col min="770" max="770" width="0.5703125" style="169" customWidth="1"/>
    <col min="771" max="771" width="6.28515625" style="169" customWidth="1"/>
    <col min="772" max="772" width="7.7109375" style="169" customWidth="1"/>
    <col min="773" max="792" width="3.28515625" style="169" customWidth="1"/>
    <col min="793" max="804" width="0" style="169" hidden="1" customWidth="1"/>
    <col min="805" max="805" width="3.28515625" style="169" customWidth="1"/>
    <col min="806" max="806" width="3.140625" style="169" customWidth="1"/>
    <col min="807" max="807" width="19.7109375" style="169" bestFit="1" customWidth="1"/>
    <col min="808" max="808" width="8.28515625" style="169" customWidth="1"/>
    <col min="809" max="809" width="0" style="169" hidden="1" customWidth="1"/>
    <col min="810" max="817" width="7.7109375" style="169" customWidth="1"/>
    <col min="818" max="1024" width="9.140625" style="169"/>
    <col min="1025" max="1025" width="1.85546875" style="169" customWidth="1"/>
    <col min="1026" max="1026" width="0.5703125" style="169" customWidth="1"/>
    <col min="1027" max="1027" width="6.28515625" style="169" customWidth="1"/>
    <col min="1028" max="1028" width="7.7109375" style="169" customWidth="1"/>
    <col min="1029" max="1048" width="3.28515625" style="169" customWidth="1"/>
    <col min="1049" max="1060" width="0" style="169" hidden="1" customWidth="1"/>
    <col min="1061" max="1061" width="3.28515625" style="169" customWidth="1"/>
    <col min="1062" max="1062" width="3.140625" style="169" customWidth="1"/>
    <col min="1063" max="1063" width="19.7109375" style="169" bestFit="1" customWidth="1"/>
    <col min="1064" max="1064" width="8.28515625" style="169" customWidth="1"/>
    <col min="1065" max="1065" width="0" style="169" hidden="1" customWidth="1"/>
    <col min="1066" max="1073" width="7.7109375" style="169" customWidth="1"/>
    <col min="1074" max="1280" width="9.140625" style="169"/>
    <col min="1281" max="1281" width="1.85546875" style="169" customWidth="1"/>
    <col min="1282" max="1282" width="0.5703125" style="169" customWidth="1"/>
    <col min="1283" max="1283" width="6.28515625" style="169" customWidth="1"/>
    <col min="1284" max="1284" width="7.7109375" style="169" customWidth="1"/>
    <col min="1285" max="1304" width="3.28515625" style="169" customWidth="1"/>
    <col min="1305" max="1316" width="0" style="169" hidden="1" customWidth="1"/>
    <col min="1317" max="1317" width="3.28515625" style="169" customWidth="1"/>
    <col min="1318" max="1318" width="3.140625" style="169" customWidth="1"/>
    <col min="1319" max="1319" width="19.7109375" style="169" bestFit="1" customWidth="1"/>
    <col min="1320" max="1320" width="8.28515625" style="169" customWidth="1"/>
    <col min="1321" max="1321" width="0" style="169" hidden="1" customWidth="1"/>
    <col min="1322" max="1329" width="7.7109375" style="169" customWidth="1"/>
    <col min="1330" max="1536" width="9.140625" style="169"/>
    <col min="1537" max="1537" width="1.85546875" style="169" customWidth="1"/>
    <col min="1538" max="1538" width="0.5703125" style="169" customWidth="1"/>
    <col min="1539" max="1539" width="6.28515625" style="169" customWidth="1"/>
    <col min="1540" max="1540" width="7.7109375" style="169" customWidth="1"/>
    <col min="1541" max="1560" width="3.28515625" style="169" customWidth="1"/>
    <col min="1561" max="1572" width="0" style="169" hidden="1" customWidth="1"/>
    <col min="1573" max="1573" width="3.28515625" style="169" customWidth="1"/>
    <col min="1574" max="1574" width="3.140625" style="169" customWidth="1"/>
    <col min="1575" max="1575" width="19.7109375" style="169" bestFit="1" customWidth="1"/>
    <col min="1576" max="1576" width="8.28515625" style="169" customWidth="1"/>
    <col min="1577" max="1577" width="0" style="169" hidden="1" customWidth="1"/>
    <col min="1578" max="1585" width="7.7109375" style="169" customWidth="1"/>
    <col min="1586" max="1792" width="9.140625" style="169"/>
    <col min="1793" max="1793" width="1.85546875" style="169" customWidth="1"/>
    <col min="1794" max="1794" width="0.5703125" style="169" customWidth="1"/>
    <col min="1795" max="1795" width="6.28515625" style="169" customWidth="1"/>
    <col min="1796" max="1796" width="7.7109375" style="169" customWidth="1"/>
    <col min="1797" max="1816" width="3.28515625" style="169" customWidth="1"/>
    <col min="1817" max="1828" width="0" style="169" hidden="1" customWidth="1"/>
    <col min="1829" max="1829" width="3.28515625" style="169" customWidth="1"/>
    <col min="1830" max="1830" width="3.140625" style="169" customWidth="1"/>
    <col min="1831" max="1831" width="19.7109375" style="169" bestFit="1" customWidth="1"/>
    <col min="1832" max="1832" width="8.28515625" style="169" customWidth="1"/>
    <col min="1833" max="1833" width="0" style="169" hidden="1" customWidth="1"/>
    <col min="1834" max="1841" width="7.7109375" style="169" customWidth="1"/>
    <col min="1842" max="2048" width="9.140625" style="169"/>
    <col min="2049" max="2049" width="1.85546875" style="169" customWidth="1"/>
    <col min="2050" max="2050" width="0.5703125" style="169" customWidth="1"/>
    <col min="2051" max="2051" width="6.28515625" style="169" customWidth="1"/>
    <col min="2052" max="2052" width="7.7109375" style="169" customWidth="1"/>
    <col min="2053" max="2072" width="3.28515625" style="169" customWidth="1"/>
    <col min="2073" max="2084" width="0" style="169" hidden="1" customWidth="1"/>
    <col min="2085" max="2085" width="3.28515625" style="169" customWidth="1"/>
    <col min="2086" max="2086" width="3.140625" style="169" customWidth="1"/>
    <col min="2087" max="2087" width="19.7109375" style="169" bestFit="1" customWidth="1"/>
    <col min="2088" max="2088" width="8.28515625" style="169" customWidth="1"/>
    <col min="2089" max="2089" width="0" style="169" hidden="1" customWidth="1"/>
    <col min="2090" max="2097" width="7.7109375" style="169" customWidth="1"/>
    <col min="2098" max="2304" width="9.140625" style="169"/>
    <col min="2305" max="2305" width="1.85546875" style="169" customWidth="1"/>
    <col min="2306" max="2306" width="0.5703125" style="169" customWidth="1"/>
    <col min="2307" max="2307" width="6.28515625" style="169" customWidth="1"/>
    <col min="2308" max="2308" width="7.7109375" style="169" customWidth="1"/>
    <col min="2309" max="2328" width="3.28515625" style="169" customWidth="1"/>
    <col min="2329" max="2340" width="0" style="169" hidden="1" customWidth="1"/>
    <col min="2341" max="2341" width="3.28515625" style="169" customWidth="1"/>
    <col min="2342" max="2342" width="3.140625" style="169" customWidth="1"/>
    <col min="2343" max="2343" width="19.7109375" style="169" bestFit="1" customWidth="1"/>
    <col min="2344" max="2344" width="8.28515625" style="169" customWidth="1"/>
    <col min="2345" max="2345" width="0" style="169" hidden="1" customWidth="1"/>
    <col min="2346" max="2353" width="7.7109375" style="169" customWidth="1"/>
    <col min="2354" max="2560" width="9.140625" style="169"/>
    <col min="2561" max="2561" width="1.85546875" style="169" customWidth="1"/>
    <col min="2562" max="2562" width="0.5703125" style="169" customWidth="1"/>
    <col min="2563" max="2563" width="6.28515625" style="169" customWidth="1"/>
    <col min="2564" max="2564" width="7.7109375" style="169" customWidth="1"/>
    <col min="2565" max="2584" width="3.28515625" style="169" customWidth="1"/>
    <col min="2585" max="2596" width="0" style="169" hidden="1" customWidth="1"/>
    <col min="2597" max="2597" width="3.28515625" style="169" customWidth="1"/>
    <col min="2598" max="2598" width="3.140625" style="169" customWidth="1"/>
    <col min="2599" max="2599" width="19.7109375" style="169" bestFit="1" customWidth="1"/>
    <col min="2600" max="2600" width="8.28515625" style="169" customWidth="1"/>
    <col min="2601" max="2601" width="0" style="169" hidden="1" customWidth="1"/>
    <col min="2602" max="2609" width="7.7109375" style="169" customWidth="1"/>
    <col min="2610" max="2816" width="9.140625" style="169"/>
    <col min="2817" max="2817" width="1.85546875" style="169" customWidth="1"/>
    <col min="2818" max="2818" width="0.5703125" style="169" customWidth="1"/>
    <col min="2819" max="2819" width="6.28515625" style="169" customWidth="1"/>
    <col min="2820" max="2820" width="7.7109375" style="169" customWidth="1"/>
    <col min="2821" max="2840" width="3.28515625" style="169" customWidth="1"/>
    <col min="2841" max="2852" width="0" style="169" hidden="1" customWidth="1"/>
    <col min="2853" max="2853" width="3.28515625" style="169" customWidth="1"/>
    <col min="2854" max="2854" width="3.140625" style="169" customWidth="1"/>
    <col min="2855" max="2855" width="19.7109375" style="169" bestFit="1" customWidth="1"/>
    <col min="2856" max="2856" width="8.28515625" style="169" customWidth="1"/>
    <col min="2857" max="2857" width="0" style="169" hidden="1" customWidth="1"/>
    <col min="2858" max="2865" width="7.7109375" style="169" customWidth="1"/>
    <col min="2866" max="3072" width="9.140625" style="169"/>
    <col min="3073" max="3073" width="1.85546875" style="169" customWidth="1"/>
    <col min="3074" max="3074" width="0.5703125" style="169" customWidth="1"/>
    <col min="3075" max="3075" width="6.28515625" style="169" customWidth="1"/>
    <col min="3076" max="3076" width="7.7109375" style="169" customWidth="1"/>
    <col min="3077" max="3096" width="3.28515625" style="169" customWidth="1"/>
    <col min="3097" max="3108" width="0" style="169" hidden="1" customWidth="1"/>
    <col min="3109" max="3109" width="3.28515625" style="169" customWidth="1"/>
    <col min="3110" max="3110" width="3.140625" style="169" customWidth="1"/>
    <col min="3111" max="3111" width="19.7109375" style="169" bestFit="1" customWidth="1"/>
    <col min="3112" max="3112" width="8.28515625" style="169" customWidth="1"/>
    <col min="3113" max="3113" width="0" style="169" hidden="1" customWidth="1"/>
    <col min="3114" max="3121" width="7.7109375" style="169" customWidth="1"/>
    <col min="3122" max="3328" width="9.140625" style="169"/>
    <col min="3329" max="3329" width="1.85546875" style="169" customWidth="1"/>
    <col min="3330" max="3330" width="0.5703125" style="169" customWidth="1"/>
    <col min="3331" max="3331" width="6.28515625" style="169" customWidth="1"/>
    <col min="3332" max="3332" width="7.7109375" style="169" customWidth="1"/>
    <col min="3333" max="3352" width="3.28515625" style="169" customWidth="1"/>
    <col min="3353" max="3364" width="0" style="169" hidden="1" customWidth="1"/>
    <col min="3365" max="3365" width="3.28515625" style="169" customWidth="1"/>
    <col min="3366" max="3366" width="3.140625" style="169" customWidth="1"/>
    <col min="3367" max="3367" width="19.7109375" style="169" bestFit="1" customWidth="1"/>
    <col min="3368" max="3368" width="8.28515625" style="169" customWidth="1"/>
    <col min="3369" max="3369" width="0" style="169" hidden="1" customWidth="1"/>
    <col min="3370" max="3377" width="7.7109375" style="169" customWidth="1"/>
    <col min="3378" max="3584" width="9.140625" style="169"/>
    <col min="3585" max="3585" width="1.85546875" style="169" customWidth="1"/>
    <col min="3586" max="3586" width="0.5703125" style="169" customWidth="1"/>
    <col min="3587" max="3587" width="6.28515625" style="169" customWidth="1"/>
    <col min="3588" max="3588" width="7.7109375" style="169" customWidth="1"/>
    <col min="3589" max="3608" width="3.28515625" style="169" customWidth="1"/>
    <col min="3609" max="3620" width="0" style="169" hidden="1" customWidth="1"/>
    <col min="3621" max="3621" width="3.28515625" style="169" customWidth="1"/>
    <col min="3622" max="3622" width="3.140625" style="169" customWidth="1"/>
    <col min="3623" max="3623" width="19.7109375" style="169" bestFit="1" customWidth="1"/>
    <col min="3624" max="3624" width="8.28515625" style="169" customWidth="1"/>
    <col min="3625" max="3625" width="0" style="169" hidden="1" customWidth="1"/>
    <col min="3626" max="3633" width="7.7109375" style="169" customWidth="1"/>
    <col min="3634" max="3840" width="9.140625" style="169"/>
    <col min="3841" max="3841" width="1.85546875" style="169" customWidth="1"/>
    <col min="3842" max="3842" width="0.5703125" style="169" customWidth="1"/>
    <col min="3843" max="3843" width="6.28515625" style="169" customWidth="1"/>
    <col min="3844" max="3844" width="7.7109375" style="169" customWidth="1"/>
    <col min="3845" max="3864" width="3.28515625" style="169" customWidth="1"/>
    <col min="3865" max="3876" width="0" style="169" hidden="1" customWidth="1"/>
    <col min="3877" max="3877" width="3.28515625" style="169" customWidth="1"/>
    <col min="3878" max="3878" width="3.140625" style="169" customWidth="1"/>
    <col min="3879" max="3879" width="19.7109375" style="169" bestFit="1" customWidth="1"/>
    <col min="3880" max="3880" width="8.28515625" style="169" customWidth="1"/>
    <col min="3881" max="3881" width="0" style="169" hidden="1" customWidth="1"/>
    <col min="3882" max="3889" width="7.7109375" style="169" customWidth="1"/>
    <col min="3890" max="4096" width="9.140625" style="169"/>
    <col min="4097" max="4097" width="1.85546875" style="169" customWidth="1"/>
    <col min="4098" max="4098" width="0.5703125" style="169" customWidth="1"/>
    <col min="4099" max="4099" width="6.28515625" style="169" customWidth="1"/>
    <col min="4100" max="4100" width="7.7109375" style="169" customWidth="1"/>
    <col min="4101" max="4120" width="3.28515625" style="169" customWidth="1"/>
    <col min="4121" max="4132" width="0" style="169" hidden="1" customWidth="1"/>
    <col min="4133" max="4133" width="3.28515625" style="169" customWidth="1"/>
    <col min="4134" max="4134" width="3.140625" style="169" customWidth="1"/>
    <col min="4135" max="4135" width="19.7109375" style="169" bestFit="1" customWidth="1"/>
    <col min="4136" max="4136" width="8.28515625" style="169" customWidth="1"/>
    <col min="4137" max="4137" width="0" style="169" hidden="1" customWidth="1"/>
    <col min="4138" max="4145" width="7.7109375" style="169" customWidth="1"/>
    <col min="4146" max="4352" width="9.140625" style="169"/>
    <col min="4353" max="4353" width="1.85546875" style="169" customWidth="1"/>
    <col min="4354" max="4354" width="0.5703125" style="169" customWidth="1"/>
    <col min="4355" max="4355" width="6.28515625" style="169" customWidth="1"/>
    <col min="4356" max="4356" width="7.7109375" style="169" customWidth="1"/>
    <col min="4357" max="4376" width="3.28515625" style="169" customWidth="1"/>
    <col min="4377" max="4388" width="0" style="169" hidden="1" customWidth="1"/>
    <col min="4389" max="4389" width="3.28515625" style="169" customWidth="1"/>
    <col min="4390" max="4390" width="3.140625" style="169" customWidth="1"/>
    <col min="4391" max="4391" width="19.7109375" style="169" bestFit="1" customWidth="1"/>
    <col min="4392" max="4392" width="8.28515625" style="169" customWidth="1"/>
    <col min="4393" max="4393" width="0" style="169" hidden="1" customWidth="1"/>
    <col min="4394" max="4401" width="7.7109375" style="169" customWidth="1"/>
    <col min="4402" max="4608" width="9.140625" style="169"/>
    <col min="4609" max="4609" width="1.85546875" style="169" customWidth="1"/>
    <col min="4610" max="4610" width="0.5703125" style="169" customWidth="1"/>
    <col min="4611" max="4611" width="6.28515625" style="169" customWidth="1"/>
    <col min="4612" max="4612" width="7.7109375" style="169" customWidth="1"/>
    <col min="4613" max="4632" width="3.28515625" style="169" customWidth="1"/>
    <col min="4633" max="4644" width="0" style="169" hidden="1" customWidth="1"/>
    <col min="4645" max="4645" width="3.28515625" style="169" customWidth="1"/>
    <col min="4646" max="4646" width="3.140625" style="169" customWidth="1"/>
    <col min="4647" max="4647" width="19.7109375" style="169" bestFit="1" customWidth="1"/>
    <col min="4648" max="4648" width="8.28515625" style="169" customWidth="1"/>
    <col min="4649" max="4649" width="0" style="169" hidden="1" customWidth="1"/>
    <col min="4650" max="4657" width="7.7109375" style="169" customWidth="1"/>
    <col min="4658" max="4864" width="9.140625" style="169"/>
    <col min="4865" max="4865" width="1.85546875" style="169" customWidth="1"/>
    <col min="4866" max="4866" width="0.5703125" style="169" customWidth="1"/>
    <col min="4867" max="4867" width="6.28515625" style="169" customWidth="1"/>
    <col min="4868" max="4868" width="7.7109375" style="169" customWidth="1"/>
    <col min="4869" max="4888" width="3.28515625" style="169" customWidth="1"/>
    <col min="4889" max="4900" width="0" style="169" hidden="1" customWidth="1"/>
    <col min="4901" max="4901" width="3.28515625" style="169" customWidth="1"/>
    <col min="4902" max="4902" width="3.140625" style="169" customWidth="1"/>
    <col min="4903" max="4903" width="19.7109375" style="169" bestFit="1" customWidth="1"/>
    <col min="4904" max="4904" width="8.28515625" style="169" customWidth="1"/>
    <col min="4905" max="4905" width="0" style="169" hidden="1" customWidth="1"/>
    <col min="4906" max="4913" width="7.7109375" style="169" customWidth="1"/>
    <col min="4914" max="5120" width="9.140625" style="169"/>
    <col min="5121" max="5121" width="1.85546875" style="169" customWidth="1"/>
    <col min="5122" max="5122" width="0.5703125" style="169" customWidth="1"/>
    <col min="5123" max="5123" width="6.28515625" style="169" customWidth="1"/>
    <col min="5124" max="5124" width="7.7109375" style="169" customWidth="1"/>
    <col min="5125" max="5144" width="3.28515625" style="169" customWidth="1"/>
    <col min="5145" max="5156" width="0" style="169" hidden="1" customWidth="1"/>
    <col min="5157" max="5157" width="3.28515625" style="169" customWidth="1"/>
    <col min="5158" max="5158" width="3.140625" style="169" customWidth="1"/>
    <col min="5159" max="5159" width="19.7109375" style="169" bestFit="1" customWidth="1"/>
    <col min="5160" max="5160" width="8.28515625" style="169" customWidth="1"/>
    <col min="5161" max="5161" width="0" style="169" hidden="1" customWidth="1"/>
    <col min="5162" max="5169" width="7.7109375" style="169" customWidth="1"/>
    <col min="5170" max="5376" width="9.140625" style="169"/>
    <col min="5377" max="5377" width="1.85546875" style="169" customWidth="1"/>
    <col min="5378" max="5378" width="0.5703125" style="169" customWidth="1"/>
    <col min="5379" max="5379" width="6.28515625" style="169" customWidth="1"/>
    <col min="5380" max="5380" width="7.7109375" style="169" customWidth="1"/>
    <col min="5381" max="5400" width="3.28515625" style="169" customWidth="1"/>
    <col min="5401" max="5412" width="0" style="169" hidden="1" customWidth="1"/>
    <col min="5413" max="5413" width="3.28515625" style="169" customWidth="1"/>
    <col min="5414" max="5414" width="3.140625" style="169" customWidth="1"/>
    <col min="5415" max="5415" width="19.7109375" style="169" bestFit="1" customWidth="1"/>
    <col min="5416" max="5416" width="8.28515625" style="169" customWidth="1"/>
    <col min="5417" max="5417" width="0" style="169" hidden="1" customWidth="1"/>
    <col min="5418" max="5425" width="7.7109375" style="169" customWidth="1"/>
    <col min="5426" max="5632" width="9.140625" style="169"/>
    <col min="5633" max="5633" width="1.85546875" style="169" customWidth="1"/>
    <col min="5634" max="5634" width="0.5703125" style="169" customWidth="1"/>
    <col min="5635" max="5635" width="6.28515625" style="169" customWidth="1"/>
    <col min="5636" max="5636" width="7.7109375" style="169" customWidth="1"/>
    <col min="5637" max="5656" width="3.28515625" style="169" customWidth="1"/>
    <col min="5657" max="5668" width="0" style="169" hidden="1" customWidth="1"/>
    <col min="5669" max="5669" width="3.28515625" style="169" customWidth="1"/>
    <col min="5670" max="5670" width="3.140625" style="169" customWidth="1"/>
    <col min="5671" max="5671" width="19.7109375" style="169" bestFit="1" customWidth="1"/>
    <col min="5672" max="5672" width="8.28515625" style="169" customWidth="1"/>
    <col min="5673" max="5673" width="0" style="169" hidden="1" customWidth="1"/>
    <col min="5674" max="5681" width="7.7109375" style="169" customWidth="1"/>
    <col min="5682" max="5888" width="9.140625" style="169"/>
    <col min="5889" max="5889" width="1.85546875" style="169" customWidth="1"/>
    <col min="5890" max="5890" width="0.5703125" style="169" customWidth="1"/>
    <col min="5891" max="5891" width="6.28515625" style="169" customWidth="1"/>
    <col min="5892" max="5892" width="7.7109375" style="169" customWidth="1"/>
    <col min="5893" max="5912" width="3.28515625" style="169" customWidth="1"/>
    <col min="5913" max="5924" width="0" style="169" hidden="1" customWidth="1"/>
    <col min="5925" max="5925" width="3.28515625" style="169" customWidth="1"/>
    <col min="5926" max="5926" width="3.140625" style="169" customWidth="1"/>
    <col min="5927" max="5927" width="19.7109375" style="169" bestFit="1" customWidth="1"/>
    <col min="5928" max="5928" width="8.28515625" style="169" customWidth="1"/>
    <col min="5929" max="5929" width="0" style="169" hidden="1" customWidth="1"/>
    <col min="5930" max="5937" width="7.7109375" style="169" customWidth="1"/>
    <col min="5938" max="6144" width="9.140625" style="169"/>
    <col min="6145" max="6145" width="1.85546875" style="169" customWidth="1"/>
    <col min="6146" max="6146" width="0.5703125" style="169" customWidth="1"/>
    <col min="6147" max="6147" width="6.28515625" style="169" customWidth="1"/>
    <col min="6148" max="6148" width="7.7109375" style="169" customWidth="1"/>
    <col min="6149" max="6168" width="3.28515625" style="169" customWidth="1"/>
    <col min="6169" max="6180" width="0" style="169" hidden="1" customWidth="1"/>
    <col min="6181" max="6181" width="3.28515625" style="169" customWidth="1"/>
    <col min="6182" max="6182" width="3.140625" style="169" customWidth="1"/>
    <col min="6183" max="6183" width="19.7109375" style="169" bestFit="1" customWidth="1"/>
    <col min="6184" max="6184" width="8.28515625" style="169" customWidth="1"/>
    <col min="6185" max="6185" width="0" style="169" hidden="1" customWidth="1"/>
    <col min="6186" max="6193" width="7.7109375" style="169" customWidth="1"/>
    <col min="6194" max="6400" width="9.140625" style="169"/>
    <col min="6401" max="6401" width="1.85546875" style="169" customWidth="1"/>
    <col min="6402" max="6402" width="0.5703125" style="169" customWidth="1"/>
    <col min="6403" max="6403" width="6.28515625" style="169" customWidth="1"/>
    <col min="6404" max="6404" width="7.7109375" style="169" customWidth="1"/>
    <col min="6405" max="6424" width="3.28515625" style="169" customWidth="1"/>
    <col min="6425" max="6436" width="0" style="169" hidden="1" customWidth="1"/>
    <col min="6437" max="6437" width="3.28515625" style="169" customWidth="1"/>
    <col min="6438" max="6438" width="3.140625" style="169" customWidth="1"/>
    <col min="6439" max="6439" width="19.7109375" style="169" bestFit="1" customWidth="1"/>
    <col min="6440" max="6440" width="8.28515625" style="169" customWidth="1"/>
    <col min="6441" max="6441" width="0" style="169" hidden="1" customWidth="1"/>
    <col min="6442" max="6449" width="7.7109375" style="169" customWidth="1"/>
    <col min="6450" max="6656" width="9.140625" style="169"/>
    <col min="6657" max="6657" width="1.85546875" style="169" customWidth="1"/>
    <col min="6658" max="6658" width="0.5703125" style="169" customWidth="1"/>
    <col min="6659" max="6659" width="6.28515625" style="169" customWidth="1"/>
    <col min="6660" max="6660" width="7.7109375" style="169" customWidth="1"/>
    <col min="6661" max="6680" width="3.28515625" style="169" customWidth="1"/>
    <col min="6681" max="6692" width="0" style="169" hidden="1" customWidth="1"/>
    <col min="6693" max="6693" width="3.28515625" style="169" customWidth="1"/>
    <col min="6694" max="6694" width="3.140625" style="169" customWidth="1"/>
    <col min="6695" max="6695" width="19.7109375" style="169" bestFit="1" customWidth="1"/>
    <col min="6696" max="6696" width="8.28515625" style="169" customWidth="1"/>
    <col min="6697" max="6697" width="0" style="169" hidden="1" customWidth="1"/>
    <col min="6698" max="6705" width="7.7109375" style="169" customWidth="1"/>
    <col min="6706" max="6912" width="9.140625" style="169"/>
    <col min="6913" max="6913" width="1.85546875" style="169" customWidth="1"/>
    <col min="6914" max="6914" width="0.5703125" style="169" customWidth="1"/>
    <col min="6915" max="6915" width="6.28515625" style="169" customWidth="1"/>
    <col min="6916" max="6916" width="7.7109375" style="169" customWidth="1"/>
    <col min="6917" max="6936" width="3.28515625" style="169" customWidth="1"/>
    <col min="6937" max="6948" width="0" style="169" hidden="1" customWidth="1"/>
    <col min="6949" max="6949" width="3.28515625" style="169" customWidth="1"/>
    <col min="6950" max="6950" width="3.140625" style="169" customWidth="1"/>
    <col min="6951" max="6951" width="19.7109375" style="169" bestFit="1" customWidth="1"/>
    <col min="6952" max="6952" width="8.28515625" style="169" customWidth="1"/>
    <col min="6953" max="6953" width="0" style="169" hidden="1" customWidth="1"/>
    <col min="6954" max="6961" width="7.7109375" style="169" customWidth="1"/>
    <col min="6962" max="7168" width="9.140625" style="169"/>
    <col min="7169" max="7169" width="1.85546875" style="169" customWidth="1"/>
    <col min="7170" max="7170" width="0.5703125" style="169" customWidth="1"/>
    <col min="7171" max="7171" width="6.28515625" style="169" customWidth="1"/>
    <col min="7172" max="7172" width="7.7109375" style="169" customWidth="1"/>
    <col min="7173" max="7192" width="3.28515625" style="169" customWidth="1"/>
    <col min="7193" max="7204" width="0" style="169" hidden="1" customWidth="1"/>
    <col min="7205" max="7205" width="3.28515625" style="169" customWidth="1"/>
    <col min="7206" max="7206" width="3.140625" style="169" customWidth="1"/>
    <col min="7207" max="7207" width="19.7109375" style="169" bestFit="1" customWidth="1"/>
    <col min="7208" max="7208" width="8.28515625" style="169" customWidth="1"/>
    <col min="7209" max="7209" width="0" style="169" hidden="1" customWidth="1"/>
    <col min="7210" max="7217" width="7.7109375" style="169" customWidth="1"/>
    <col min="7218" max="7424" width="9.140625" style="169"/>
    <col min="7425" max="7425" width="1.85546875" style="169" customWidth="1"/>
    <col min="7426" max="7426" width="0.5703125" style="169" customWidth="1"/>
    <col min="7427" max="7427" width="6.28515625" style="169" customWidth="1"/>
    <col min="7428" max="7428" width="7.7109375" style="169" customWidth="1"/>
    <col min="7429" max="7448" width="3.28515625" style="169" customWidth="1"/>
    <col min="7449" max="7460" width="0" style="169" hidden="1" customWidth="1"/>
    <col min="7461" max="7461" width="3.28515625" style="169" customWidth="1"/>
    <col min="7462" max="7462" width="3.140625" style="169" customWidth="1"/>
    <col min="7463" max="7463" width="19.7109375" style="169" bestFit="1" customWidth="1"/>
    <col min="7464" max="7464" width="8.28515625" style="169" customWidth="1"/>
    <col min="7465" max="7465" width="0" style="169" hidden="1" customWidth="1"/>
    <col min="7466" max="7473" width="7.7109375" style="169" customWidth="1"/>
    <col min="7474" max="7680" width="9.140625" style="169"/>
    <col min="7681" max="7681" width="1.85546875" style="169" customWidth="1"/>
    <col min="7682" max="7682" width="0.5703125" style="169" customWidth="1"/>
    <col min="7683" max="7683" width="6.28515625" style="169" customWidth="1"/>
    <col min="7684" max="7684" width="7.7109375" style="169" customWidth="1"/>
    <col min="7685" max="7704" width="3.28515625" style="169" customWidth="1"/>
    <col min="7705" max="7716" width="0" style="169" hidden="1" customWidth="1"/>
    <col min="7717" max="7717" width="3.28515625" style="169" customWidth="1"/>
    <col min="7718" max="7718" width="3.140625" style="169" customWidth="1"/>
    <col min="7719" max="7719" width="19.7109375" style="169" bestFit="1" customWidth="1"/>
    <col min="7720" max="7720" width="8.28515625" style="169" customWidth="1"/>
    <col min="7721" max="7721" width="0" style="169" hidden="1" customWidth="1"/>
    <col min="7722" max="7729" width="7.7109375" style="169" customWidth="1"/>
    <col min="7730" max="7936" width="9.140625" style="169"/>
    <col min="7937" max="7937" width="1.85546875" style="169" customWidth="1"/>
    <col min="7938" max="7938" width="0.5703125" style="169" customWidth="1"/>
    <col min="7939" max="7939" width="6.28515625" style="169" customWidth="1"/>
    <col min="7940" max="7940" width="7.7109375" style="169" customWidth="1"/>
    <col min="7941" max="7960" width="3.28515625" style="169" customWidth="1"/>
    <col min="7961" max="7972" width="0" style="169" hidden="1" customWidth="1"/>
    <col min="7973" max="7973" width="3.28515625" style="169" customWidth="1"/>
    <col min="7974" max="7974" width="3.140625" style="169" customWidth="1"/>
    <col min="7975" max="7975" width="19.7109375" style="169" bestFit="1" customWidth="1"/>
    <col min="7976" max="7976" width="8.28515625" style="169" customWidth="1"/>
    <col min="7977" max="7977" width="0" style="169" hidden="1" customWidth="1"/>
    <col min="7978" max="7985" width="7.7109375" style="169" customWidth="1"/>
    <col min="7986" max="8192" width="9.140625" style="169"/>
    <col min="8193" max="8193" width="1.85546875" style="169" customWidth="1"/>
    <col min="8194" max="8194" width="0.5703125" style="169" customWidth="1"/>
    <col min="8195" max="8195" width="6.28515625" style="169" customWidth="1"/>
    <col min="8196" max="8196" width="7.7109375" style="169" customWidth="1"/>
    <col min="8197" max="8216" width="3.28515625" style="169" customWidth="1"/>
    <col min="8217" max="8228" width="0" style="169" hidden="1" customWidth="1"/>
    <col min="8229" max="8229" width="3.28515625" style="169" customWidth="1"/>
    <col min="8230" max="8230" width="3.140625" style="169" customWidth="1"/>
    <col min="8231" max="8231" width="19.7109375" style="169" bestFit="1" customWidth="1"/>
    <col min="8232" max="8232" width="8.28515625" style="169" customWidth="1"/>
    <col min="8233" max="8233" width="0" style="169" hidden="1" customWidth="1"/>
    <col min="8234" max="8241" width="7.7109375" style="169" customWidth="1"/>
    <col min="8242" max="8448" width="9.140625" style="169"/>
    <col min="8449" max="8449" width="1.85546875" style="169" customWidth="1"/>
    <col min="8450" max="8450" width="0.5703125" style="169" customWidth="1"/>
    <col min="8451" max="8451" width="6.28515625" style="169" customWidth="1"/>
    <col min="8452" max="8452" width="7.7109375" style="169" customWidth="1"/>
    <col min="8453" max="8472" width="3.28515625" style="169" customWidth="1"/>
    <col min="8473" max="8484" width="0" style="169" hidden="1" customWidth="1"/>
    <col min="8485" max="8485" width="3.28515625" style="169" customWidth="1"/>
    <col min="8486" max="8486" width="3.140625" style="169" customWidth="1"/>
    <col min="8487" max="8487" width="19.7109375" style="169" bestFit="1" customWidth="1"/>
    <col min="8488" max="8488" width="8.28515625" style="169" customWidth="1"/>
    <col min="8489" max="8489" width="0" style="169" hidden="1" customWidth="1"/>
    <col min="8490" max="8497" width="7.7109375" style="169" customWidth="1"/>
    <col min="8498" max="8704" width="9.140625" style="169"/>
    <col min="8705" max="8705" width="1.85546875" style="169" customWidth="1"/>
    <col min="8706" max="8706" width="0.5703125" style="169" customWidth="1"/>
    <col min="8707" max="8707" width="6.28515625" style="169" customWidth="1"/>
    <col min="8708" max="8708" width="7.7109375" style="169" customWidth="1"/>
    <col min="8709" max="8728" width="3.28515625" style="169" customWidth="1"/>
    <col min="8729" max="8740" width="0" style="169" hidden="1" customWidth="1"/>
    <col min="8741" max="8741" width="3.28515625" style="169" customWidth="1"/>
    <col min="8742" max="8742" width="3.140625" style="169" customWidth="1"/>
    <col min="8743" max="8743" width="19.7109375" style="169" bestFit="1" customWidth="1"/>
    <col min="8744" max="8744" width="8.28515625" style="169" customWidth="1"/>
    <col min="8745" max="8745" width="0" style="169" hidden="1" customWidth="1"/>
    <col min="8746" max="8753" width="7.7109375" style="169" customWidth="1"/>
    <col min="8754" max="8960" width="9.140625" style="169"/>
    <col min="8961" max="8961" width="1.85546875" style="169" customWidth="1"/>
    <col min="8962" max="8962" width="0.5703125" style="169" customWidth="1"/>
    <col min="8963" max="8963" width="6.28515625" style="169" customWidth="1"/>
    <col min="8964" max="8964" width="7.7109375" style="169" customWidth="1"/>
    <col min="8965" max="8984" width="3.28515625" style="169" customWidth="1"/>
    <col min="8985" max="8996" width="0" style="169" hidden="1" customWidth="1"/>
    <col min="8997" max="8997" width="3.28515625" style="169" customWidth="1"/>
    <col min="8998" max="8998" width="3.140625" style="169" customWidth="1"/>
    <col min="8999" max="8999" width="19.7109375" style="169" bestFit="1" customWidth="1"/>
    <col min="9000" max="9000" width="8.28515625" style="169" customWidth="1"/>
    <col min="9001" max="9001" width="0" style="169" hidden="1" customWidth="1"/>
    <col min="9002" max="9009" width="7.7109375" style="169" customWidth="1"/>
    <col min="9010" max="9216" width="9.140625" style="169"/>
    <col min="9217" max="9217" width="1.85546875" style="169" customWidth="1"/>
    <col min="9218" max="9218" width="0.5703125" style="169" customWidth="1"/>
    <col min="9219" max="9219" width="6.28515625" style="169" customWidth="1"/>
    <col min="9220" max="9220" width="7.7109375" style="169" customWidth="1"/>
    <col min="9221" max="9240" width="3.28515625" style="169" customWidth="1"/>
    <col min="9241" max="9252" width="0" style="169" hidden="1" customWidth="1"/>
    <col min="9253" max="9253" width="3.28515625" style="169" customWidth="1"/>
    <col min="9254" max="9254" width="3.140625" style="169" customWidth="1"/>
    <col min="9255" max="9255" width="19.7109375" style="169" bestFit="1" customWidth="1"/>
    <col min="9256" max="9256" width="8.28515625" style="169" customWidth="1"/>
    <col min="9257" max="9257" width="0" style="169" hidden="1" customWidth="1"/>
    <col min="9258" max="9265" width="7.7109375" style="169" customWidth="1"/>
    <col min="9266" max="9472" width="9.140625" style="169"/>
    <col min="9473" max="9473" width="1.85546875" style="169" customWidth="1"/>
    <col min="9474" max="9474" width="0.5703125" style="169" customWidth="1"/>
    <col min="9475" max="9475" width="6.28515625" style="169" customWidth="1"/>
    <col min="9476" max="9476" width="7.7109375" style="169" customWidth="1"/>
    <col min="9477" max="9496" width="3.28515625" style="169" customWidth="1"/>
    <col min="9497" max="9508" width="0" style="169" hidden="1" customWidth="1"/>
    <col min="9509" max="9509" width="3.28515625" style="169" customWidth="1"/>
    <col min="9510" max="9510" width="3.140625" style="169" customWidth="1"/>
    <col min="9511" max="9511" width="19.7109375" style="169" bestFit="1" customWidth="1"/>
    <col min="9512" max="9512" width="8.28515625" style="169" customWidth="1"/>
    <col min="9513" max="9513" width="0" style="169" hidden="1" customWidth="1"/>
    <col min="9514" max="9521" width="7.7109375" style="169" customWidth="1"/>
    <col min="9522" max="9728" width="9.140625" style="169"/>
    <col min="9729" max="9729" width="1.85546875" style="169" customWidth="1"/>
    <col min="9730" max="9730" width="0.5703125" style="169" customWidth="1"/>
    <col min="9731" max="9731" width="6.28515625" style="169" customWidth="1"/>
    <col min="9732" max="9732" width="7.7109375" style="169" customWidth="1"/>
    <col min="9733" max="9752" width="3.28515625" style="169" customWidth="1"/>
    <col min="9753" max="9764" width="0" style="169" hidden="1" customWidth="1"/>
    <col min="9765" max="9765" width="3.28515625" style="169" customWidth="1"/>
    <col min="9766" max="9766" width="3.140625" style="169" customWidth="1"/>
    <col min="9767" max="9767" width="19.7109375" style="169" bestFit="1" customWidth="1"/>
    <col min="9768" max="9768" width="8.28515625" style="169" customWidth="1"/>
    <col min="9769" max="9769" width="0" style="169" hidden="1" customWidth="1"/>
    <col min="9770" max="9777" width="7.7109375" style="169" customWidth="1"/>
    <col min="9778" max="9984" width="9.140625" style="169"/>
    <col min="9985" max="9985" width="1.85546875" style="169" customWidth="1"/>
    <col min="9986" max="9986" width="0.5703125" style="169" customWidth="1"/>
    <col min="9987" max="9987" width="6.28515625" style="169" customWidth="1"/>
    <col min="9988" max="9988" width="7.7109375" style="169" customWidth="1"/>
    <col min="9989" max="10008" width="3.28515625" style="169" customWidth="1"/>
    <col min="10009" max="10020" width="0" style="169" hidden="1" customWidth="1"/>
    <col min="10021" max="10021" width="3.28515625" style="169" customWidth="1"/>
    <col min="10022" max="10022" width="3.140625" style="169" customWidth="1"/>
    <col min="10023" max="10023" width="19.7109375" style="169" bestFit="1" customWidth="1"/>
    <col min="10024" max="10024" width="8.28515625" style="169" customWidth="1"/>
    <col min="10025" max="10025" width="0" style="169" hidden="1" customWidth="1"/>
    <col min="10026" max="10033" width="7.7109375" style="169" customWidth="1"/>
    <col min="10034" max="10240" width="9.140625" style="169"/>
    <col min="10241" max="10241" width="1.85546875" style="169" customWidth="1"/>
    <col min="10242" max="10242" width="0.5703125" style="169" customWidth="1"/>
    <col min="10243" max="10243" width="6.28515625" style="169" customWidth="1"/>
    <col min="10244" max="10244" width="7.7109375" style="169" customWidth="1"/>
    <col min="10245" max="10264" width="3.28515625" style="169" customWidth="1"/>
    <col min="10265" max="10276" width="0" style="169" hidden="1" customWidth="1"/>
    <col min="10277" max="10277" width="3.28515625" style="169" customWidth="1"/>
    <col min="10278" max="10278" width="3.140625" style="169" customWidth="1"/>
    <col min="10279" max="10279" width="19.7109375" style="169" bestFit="1" customWidth="1"/>
    <col min="10280" max="10280" width="8.28515625" style="169" customWidth="1"/>
    <col min="10281" max="10281" width="0" style="169" hidden="1" customWidth="1"/>
    <col min="10282" max="10289" width="7.7109375" style="169" customWidth="1"/>
    <col min="10290" max="10496" width="9.140625" style="169"/>
    <col min="10497" max="10497" width="1.85546875" style="169" customWidth="1"/>
    <col min="10498" max="10498" width="0.5703125" style="169" customWidth="1"/>
    <col min="10499" max="10499" width="6.28515625" style="169" customWidth="1"/>
    <col min="10500" max="10500" width="7.7109375" style="169" customWidth="1"/>
    <col min="10501" max="10520" width="3.28515625" style="169" customWidth="1"/>
    <col min="10521" max="10532" width="0" style="169" hidden="1" customWidth="1"/>
    <col min="10533" max="10533" width="3.28515625" style="169" customWidth="1"/>
    <col min="10534" max="10534" width="3.140625" style="169" customWidth="1"/>
    <col min="10535" max="10535" width="19.7109375" style="169" bestFit="1" customWidth="1"/>
    <col min="10536" max="10536" width="8.28515625" style="169" customWidth="1"/>
    <col min="10537" max="10537" width="0" style="169" hidden="1" customWidth="1"/>
    <col min="10538" max="10545" width="7.7109375" style="169" customWidth="1"/>
    <col min="10546" max="10752" width="9.140625" style="169"/>
    <col min="10753" max="10753" width="1.85546875" style="169" customWidth="1"/>
    <col min="10754" max="10754" width="0.5703125" style="169" customWidth="1"/>
    <col min="10755" max="10755" width="6.28515625" style="169" customWidth="1"/>
    <col min="10756" max="10756" width="7.7109375" style="169" customWidth="1"/>
    <col min="10757" max="10776" width="3.28515625" style="169" customWidth="1"/>
    <col min="10777" max="10788" width="0" style="169" hidden="1" customWidth="1"/>
    <col min="10789" max="10789" width="3.28515625" style="169" customWidth="1"/>
    <col min="10790" max="10790" width="3.140625" style="169" customWidth="1"/>
    <col min="10791" max="10791" width="19.7109375" style="169" bestFit="1" customWidth="1"/>
    <col min="10792" max="10792" width="8.28515625" style="169" customWidth="1"/>
    <col min="10793" max="10793" width="0" style="169" hidden="1" customWidth="1"/>
    <col min="10794" max="10801" width="7.7109375" style="169" customWidth="1"/>
    <col min="10802" max="11008" width="9.140625" style="169"/>
    <col min="11009" max="11009" width="1.85546875" style="169" customWidth="1"/>
    <col min="11010" max="11010" width="0.5703125" style="169" customWidth="1"/>
    <col min="11011" max="11011" width="6.28515625" style="169" customWidth="1"/>
    <col min="11012" max="11012" width="7.7109375" style="169" customWidth="1"/>
    <col min="11013" max="11032" width="3.28515625" style="169" customWidth="1"/>
    <col min="11033" max="11044" width="0" style="169" hidden="1" customWidth="1"/>
    <col min="11045" max="11045" width="3.28515625" style="169" customWidth="1"/>
    <col min="11046" max="11046" width="3.140625" style="169" customWidth="1"/>
    <col min="11047" max="11047" width="19.7109375" style="169" bestFit="1" customWidth="1"/>
    <col min="11048" max="11048" width="8.28515625" style="169" customWidth="1"/>
    <col min="11049" max="11049" width="0" style="169" hidden="1" customWidth="1"/>
    <col min="11050" max="11057" width="7.7109375" style="169" customWidth="1"/>
    <col min="11058" max="11264" width="9.140625" style="169"/>
    <col min="11265" max="11265" width="1.85546875" style="169" customWidth="1"/>
    <col min="11266" max="11266" width="0.5703125" style="169" customWidth="1"/>
    <col min="11267" max="11267" width="6.28515625" style="169" customWidth="1"/>
    <col min="11268" max="11268" width="7.7109375" style="169" customWidth="1"/>
    <col min="11269" max="11288" width="3.28515625" style="169" customWidth="1"/>
    <col min="11289" max="11300" width="0" style="169" hidden="1" customWidth="1"/>
    <col min="11301" max="11301" width="3.28515625" style="169" customWidth="1"/>
    <col min="11302" max="11302" width="3.140625" style="169" customWidth="1"/>
    <col min="11303" max="11303" width="19.7109375" style="169" bestFit="1" customWidth="1"/>
    <col min="11304" max="11304" width="8.28515625" style="169" customWidth="1"/>
    <col min="11305" max="11305" width="0" style="169" hidden="1" customWidth="1"/>
    <col min="11306" max="11313" width="7.7109375" style="169" customWidth="1"/>
    <col min="11314" max="11520" width="9.140625" style="169"/>
    <col min="11521" max="11521" width="1.85546875" style="169" customWidth="1"/>
    <col min="11522" max="11522" width="0.5703125" style="169" customWidth="1"/>
    <col min="11523" max="11523" width="6.28515625" style="169" customWidth="1"/>
    <col min="11524" max="11524" width="7.7109375" style="169" customWidth="1"/>
    <col min="11525" max="11544" width="3.28515625" style="169" customWidth="1"/>
    <col min="11545" max="11556" width="0" style="169" hidden="1" customWidth="1"/>
    <col min="11557" max="11557" width="3.28515625" style="169" customWidth="1"/>
    <col min="11558" max="11558" width="3.140625" style="169" customWidth="1"/>
    <col min="11559" max="11559" width="19.7109375" style="169" bestFit="1" customWidth="1"/>
    <col min="11560" max="11560" width="8.28515625" style="169" customWidth="1"/>
    <col min="11561" max="11561" width="0" style="169" hidden="1" customWidth="1"/>
    <col min="11562" max="11569" width="7.7109375" style="169" customWidth="1"/>
    <col min="11570" max="11776" width="9.140625" style="169"/>
    <col min="11777" max="11777" width="1.85546875" style="169" customWidth="1"/>
    <col min="11778" max="11778" width="0.5703125" style="169" customWidth="1"/>
    <col min="11779" max="11779" width="6.28515625" style="169" customWidth="1"/>
    <col min="11780" max="11780" width="7.7109375" style="169" customWidth="1"/>
    <col min="11781" max="11800" width="3.28515625" style="169" customWidth="1"/>
    <col min="11801" max="11812" width="0" style="169" hidden="1" customWidth="1"/>
    <col min="11813" max="11813" width="3.28515625" style="169" customWidth="1"/>
    <col min="11814" max="11814" width="3.140625" style="169" customWidth="1"/>
    <col min="11815" max="11815" width="19.7109375" style="169" bestFit="1" customWidth="1"/>
    <col min="11816" max="11816" width="8.28515625" style="169" customWidth="1"/>
    <col min="11817" max="11817" width="0" style="169" hidden="1" customWidth="1"/>
    <col min="11818" max="11825" width="7.7109375" style="169" customWidth="1"/>
    <col min="11826" max="12032" width="9.140625" style="169"/>
    <col min="12033" max="12033" width="1.85546875" style="169" customWidth="1"/>
    <col min="12034" max="12034" width="0.5703125" style="169" customWidth="1"/>
    <col min="12035" max="12035" width="6.28515625" style="169" customWidth="1"/>
    <col min="12036" max="12036" width="7.7109375" style="169" customWidth="1"/>
    <col min="12037" max="12056" width="3.28515625" style="169" customWidth="1"/>
    <col min="12057" max="12068" width="0" style="169" hidden="1" customWidth="1"/>
    <col min="12069" max="12069" width="3.28515625" style="169" customWidth="1"/>
    <col min="12070" max="12070" width="3.140625" style="169" customWidth="1"/>
    <col min="12071" max="12071" width="19.7109375" style="169" bestFit="1" customWidth="1"/>
    <col min="12072" max="12072" width="8.28515625" style="169" customWidth="1"/>
    <col min="12073" max="12073" width="0" style="169" hidden="1" customWidth="1"/>
    <col min="12074" max="12081" width="7.7109375" style="169" customWidth="1"/>
    <col min="12082" max="12288" width="9.140625" style="169"/>
    <col min="12289" max="12289" width="1.85546875" style="169" customWidth="1"/>
    <col min="12290" max="12290" width="0.5703125" style="169" customWidth="1"/>
    <col min="12291" max="12291" width="6.28515625" style="169" customWidth="1"/>
    <col min="12292" max="12292" width="7.7109375" style="169" customWidth="1"/>
    <col min="12293" max="12312" width="3.28515625" style="169" customWidth="1"/>
    <col min="12313" max="12324" width="0" style="169" hidden="1" customWidth="1"/>
    <col min="12325" max="12325" width="3.28515625" style="169" customWidth="1"/>
    <col min="12326" max="12326" width="3.140625" style="169" customWidth="1"/>
    <col min="12327" max="12327" width="19.7109375" style="169" bestFit="1" customWidth="1"/>
    <col min="12328" max="12328" width="8.28515625" style="169" customWidth="1"/>
    <col min="12329" max="12329" width="0" style="169" hidden="1" customWidth="1"/>
    <col min="12330" max="12337" width="7.7109375" style="169" customWidth="1"/>
    <col min="12338" max="12544" width="9.140625" style="169"/>
    <col min="12545" max="12545" width="1.85546875" style="169" customWidth="1"/>
    <col min="12546" max="12546" width="0.5703125" style="169" customWidth="1"/>
    <col min="12547" max="12547" width="6.28515625" style="169" customWidth="1"/>
    <col min="12548" max="12548" width="7.7109375" style="169" customWidth="1"/>
    <col min="12549" max="12568" width="3.28515625" style="169" customWidth="1"/>
    <col min="12569" max="12580" width="0" style="169" hidden="1" customWidth="1"/>
    <col min="12581" max="12581" width="3.28515625" style="169" customWidth="1"/>
    <col min="12582" max="12582" width="3.140625" style="169" customWidth="1"/>
    <col min="12583" max="12583" width="19.7109375" style="169" bestFit="1" customWidth="1"/>
    <col min="12584" max="12584" width="8.28515625" style="169" customWidth="1"/>
    <col min="12585" max="12585" width="0" style="169" hidden="1" customWidth="1"/>
    <col min="12586" max="12593" width="7.7109375" style="169" customWidth="1"/>
    <col min="12594" max="12800" width="9.140625" style="169"/>
    <col min="12801" max="12801" width="1.85546875" style="169" customWidth="1"/>
    <col min="12802" max="12802" width="0.5703125" style="169" customWidth="1"/>
    <col min="12803" max="12803" width="6.28515625" style="169" customWidth="1"/>
    <col min="12804" max="12804" width="7.7109375" style="169" customWidth="1"/>
    <col min="12805" max="12824" width="3.28515625" style="169" customWidth="1"/>
    <col min="12825" max="12836" width="0" style="169" hidden="1" customWidth="1"/>
    <col min="12837" max="12837" width="3.28515625" style="169" customWidth="1"/>
    <col min="12838" max="12838" width="3.140625" style="169" customWidth="1"/>
    <col min="12839" max="12839" width="19.7109375" style="169" bestFit="1" customWidth="1"/>
    <col min="12840" max="12840" width="8.28515625" style="169" customWidth="1"/>
    <col min="12841" max="12841" width="0" style="169" hidden="1" customWidth="1"/>
    <col min="12842" max="12849" width="7.7109375" style="169" customWidth="1"/>
    <col min="12850" max="13056" width="9.140625" style="169"/>
    <col min="13057" max="13057" width="1.85546875" style="169" customWidth="1"/>
    <col min="13058" max="13058" width="0.5703125" style="169" customWidth="1"/>
    <col min="13059" max="13059" width="6.28515625" style="169" customWidth="1"/>
    <col min="13060" max="13060" width="7.7109375" style="169" customWidth="1"/>
    <col min="13061" max="13080" width="3.28515625" style="169" customWidth="1"/>
    <col min="13081" max="13092" width="0" style="169" hidden="1" customWidth="1"/>
    <col min="13093" max="13093" width="3.28515625" style="169" customWidth="1"/>
    <col min="13094" max="13094" width="3.140625" style="169" customWidth="1"/>
    <col min="13095" max="13095" width="19.7109375" style="169" bestFit="1" customWidth="1"/>
    <col min="13096" max="13096" width="8.28515625" style="169" customWidth="1"/>
    <col min="13097" max="13097" width="0" style="169" hidden="1" customWidth="1"/>
    <col min="13098" max="13105" width="7.7109375" style="169" customWidth="1"/>
    <col min="13106" max="13312" width="9.140625" style="169"/>
    <col min="13313" max="13313" width="1.85546875" style="169" customWidth="1"/>
    <col min="13314" max="13314" width="0.5703125" style="169" customWidth="1"/>
    <col min="13315" max="13315" width="6.28515625" style="169" customWidth="1"/>
    <col min="13316" max="13316" width="7.7109375" style="169" customWidth="1"/>
    <col min="13317" max="13336" width="3.28515625" style="169" customWidth="1"/>
    <col min="13337" max="13348" width="0" style="169" hidden="1" customWidth="1"/>
    <col min="13349" max="13349" width="3.28515625" style="169" customWidth="1"/>
    <col min="13350" max="13350" width="3.140625" style="169" customWidth="1"/>
    <col min="13351" max="13351" width="19.7109375" style="169" bestFit="1" customWidth="1"/>
    <col min="13352" max="13352" width="8.28515625" style="169" customWidth="1"/>
    <col min="13353" max="13353" width="0" style="169" hidden="1" customWidth="1"/>
    <col min="13354" max="13361" width="7.7109375" style="169" customWidth="1"/>
    <col min="13362" max="13568" width="9.140625" style="169"/>
    <col min="13569" max="13569" width="1.85546875" style="169" customWidth="1"/>
    <col min="13570" max="13570" width="0.5703125" style="169" customWidth="1"/>
    <col min="13571" max="13571" width="6.28515625" style="169" customWidth="1"/>
    <col min="13572" max="13572" width="7.7109375" style="169" customWidth="1"/>
    <col min="13573" max="13592" width="3.28515625" style="169" customWidth="1"/>
    <col min="13593" max="13604" width="0" style="169" hidden="1" customWidth="1"/>
    <col min="13605" max="13605" width="3.28515625" style="169" customWidth="1"/>
    <col min="13606" max="13606" width="3.140625" style="169" customWidth="1"/>
    <col min="13607" max="13607" width="19.7109375" style="169" bestFit="1" customWidth="1"/>
    <col min="13608" max="13608" width="8.28515625" style="169" customWidth="1"/>
    <col min="13609" max="13609" width="0" style="169" hidden="1" customWidth="1"/>
    <col min="13610" max="13617" width="7.7109375" style="169" customWidth="1"/>
    <col min="13618" max="13824" width="9.140625" style="169"/>
    <col min="13825" max="13825" width="1.85546875" style="169" customWidth="1"/>
    <col min="13826" max="13826" width="0.5703125" style="169" customWidth="1"/>
    <col min="13827" max="13827" width="6.28515625" style="169" customWidth="1"/>
    <col min="13828" max="13828" width="7.7109375" style="169" customWidth="1"/>
    <col min="13829" max="13848" width="3.28515625" style="169" customWidth="1"/>
    <col min="13849" max="13860" width="0" style="169" hidden="1" customWidth="1"/>
    <col min="13861" max="13861" width="3.28515625" style="169" customWidth="1"/>
    <col min="13862" max="13862" width="3.140625" style="169" customWidth="1"/>
    <col min="13863" max="13863" width="19.7109375" style="169" bestFit="1" customWidth="1"/>
    <col min="13864" max="13864" width="8.28515625" style="169" customWidth="1"/>
    <col min="13865" max="13865" width="0" style="169" hidden="1" customWidth="1"/>
    <col min="13866" max="13873" width="7.7109375" style="169" customWidth="1"/>
    <col min="13874" max="14080" width="9.140625" style="169"/>
    <col min="14081" max="14081" width="1.85546875" style="169" customWidth="1"/>
    <col min="14082" max="14082" width="0.5703125" style="169" customWidth="1"/>
    <col min="14083" max="14083" width="6.28515625" style="169" customWidth="1"/>
    <col min="14084" max="14084" width="7.7109375" style="169" customWidth="1"/>
    <col min="14085" max="14104" width="3.28515625" style="169" customWidth="1"/>
    <col min="14105" max="14116" width="0" style="169" hidden="1" customWidth="1"/>
    <col min="14117" max="14117" width="3.28515625" style="169" customWidth="1"/>
    <col min="14118" max="14118" width="3.140625" style="169" customWidth="1"/>
    <col min="14119" max="14119" width="19.7109375" style="169" bestFit="1" customWidth="1"/>
    <col min="14120" max="14120" width="8.28515625" style="169" customWidth="1"/>
    <col min="14121" max="14121" width="0" style="169" hidden="1" customWidth="1"/>
    <col min="14122" max="14129" width="7.7109375" style="169" customWidth="1"/>
    <col min="14130" max="14336" width="9.140625" style="169"/>
    <col min="14337" max="14337" width="1.85546875" style="169" customWidth="1"/>
    <col min="14338" max="14338" width="0.5703125" style="169" customWidth="1"/>
    <col min="14339" max="14339" width="6.28515625" style="169" customWidth="1"/>
    <col min="14340" max="14340" width="7.7109375" style="169" customWidth="1"/>
    <col min="14341" max="14360" width="3.28515625" style="169" customWidth="1"/>
    <col min="14361" max="14372" width="0" style="169" hidden="1" customWidth="1"/>
    <col min="14373" max="14373" width="3.28515625" style="169" customWidth="1"/>
    <col min="14374" max="14374" width="3.140625" style="169" customWidth="1"/>
    <col min="14375" max="14375" width="19.7109375" style="169" bestFit="1" customWidth="1"/>
    <col min="14376" max="14376" width="8.28515625" style="169" customWidth="1"/>
    <col min="14377" max="14377" width="0" style="169" hidden="1" customWidth="1"/>
    <col min="14378" max="14385" width="7.7109375" style="169" customWidth="1"/>
    <col min="14386" max="14592" width="9.140625" style="169"/>
    <col min="14593" max="14593" width="1.85546875" style="169" customWidth="1"/>
    <col min="14594" max="14594" width="0.5703125" style="169" customWidth="1"/>
    <col min="14595" max="14595" width="6.28515625" style="169" customWidth="1"/>
    <col min="14596" max="14596" width="7.7109375" style="169" customWidth="1"/>
    <col min="14597" max="14616" width="3.28515625" style="169" customWidth="1"/>
    <col min="14617" max="14628" width="0" style="169" hidden="1" customWidth="1"/>
    <col min="14629" max="14629" width="3.28515625" style="169" customWidth="1"/>
    <col min="14630" max="14630" width="3.140625" style="169" customWidth="1"/>
    <col min="14631" max="14631" width="19.7109375" style="169" bestFit="1" customWidth="1"/>
    <col min="14632" max="14632" width="8.28515625" style="169" customWidth="1"/>
    <col min="14633" max="14633" width="0" style="169" hidden="1" customWidth="1"/>
    <col min="14634" max="14641" width="7.7109375" style="169" customWidth="1"/>
    <col min="14642" max="14848" width="9.140625" style="169"/>
    <col min="14849" max="14849" width="1.85546875" style="169" customWidth="1"/>
    <col min="14850" max="14850" width="0.5703125" style="169" customWidth="1"/>
    <col min="14851" max="14851" width="6.28515625" style="169" customWidth="1"/>
    <col min="14852" max="14852" width="7.7109375" style="169" customWidth="1"/>
    <col min="14853" max="14872" width="3.28515625" style="169" customWidth="1"/>
    <col min="14873" max="14884" width="0" style="169" hidden="1" customWidth="1"/>
    <col min="14885" max="14885" width="3.28515625" style="169" customWidth="1"/>
    <col min="14886" max="14886" width="3.140625" style="169" customWidth="1"/>
    <col min="14887" max="14887" width="19.7109375" style="169" bestFit="1" customWidth="1"/>
    <col min="14888" max="14888" width="8.28515625" style="169" customWidth="1"/>
    <col min="14889" max="14889" width="0" style="169" hidden="1" customWidth="1"/>
    <col min="14890" max="14897" width="7.7109375" style="169" customWidth="1"/>
    <col min="14898" max="15104" width="9.140625" style="169"/>
    <col min="15105" max="15105" width="1.85546875" style="169" customWidth="1"/>
    <col min="15106" max="15106" width="0.5703125" style="169" customWidth="1"/>
    <col min="15107" max="15107" width="6.28515625" style="169" customWidth="1"/>
    <col min="15108" max="15108" width="7.7109375" style="169" customWidth="1"/>
    <col min="15109" max="15128" width="3.28515625" style="169" customWidth="1"/>
    <col min="15129" max="15140" width="0" style="169" hidden="1" customWidth="1"/>
    <col min="15141" max="15141" width="3.28515625" style="169" customWidth="1"/>
    <col min="15142" max="15142" width="3.140625" style="169" customWidth="1"/>
    <col min="15143" max="15143" width="19.7109375" style="169" bestFit="1" customWidth="1"/>
    <col min="15144" max="15144" width="8.28515625" style="169" customWidth="1"/>
    <col min="15145" max="15145" width="0" style="169" hidden="1" customWidth="1"/>
    <col min="15146" max="15153" width="7.7109375" style="169" customWidth="1"/>
    <col min="15154" max="15360" width="9.140625" style="169"/>
    <col min="15361" max="15361" width="1.85546875" style="169" customWidth="1"/>
    <col min="15362" max="15362" width="0.5703125" style="169" customWidth="1"/>
    <col min="15363" max="15363" width="6.28515625" style="169" customWidth="1"/>
    <col min="15364" max="15364" width="7.7109375" style="169" customWidth="1"/>
    <col min="15365" max="15384" width="3.28515625" style="169" customWidth="1"/>
    <col min="15385" max="15396" width="0" style="169" hidden="1" customWidth="1"/>
    <col min="15397" max="15397" width="3.28515625" style="169" customWidth="1"/>
    <col min="15398" max="15398" width="3.140625" style="169" customWidth="1"/>
    <col min="15399" max="15399" width="19.7109375" style="169" bestFit="1" customWidth="1"/>
    <col min="15400" max="15400" width="8.28515625" style="169" customWidth="1"/>
    <col min="15401" max="15401" width="0" style="169" hidden="1" customWidth="1"/>
    <col min="15402" max="15409" width="7.7109375" style="169" customWidth="1"/>
    <col min="15410" max="15616" width="9.140625" style="169"/>
    <col min="15617" max="15617" width="1.85546875" style="169" customWidth="1"/>
    <col min="15618" max="15618" width="0.5703125" style="169" customWidth="1"/>
    <col min="15619" max="15619" width="6.28515625" style="169" customWidth="1"/>
    <col min="15620" max="15620" width="7.7109375" style="169" customWidth="1"/>
    <col min="15621" max="15640" width="3.28515625" style="169" customWidth="1"/>
    <col min="15641" max="15652" width="0" style="169" hidden="1" customWidth="1"/>
    <col min="15653" max="15653" width="3.28515625" style="169" customWidth="1"/>
    <col min="15654" max="15654" width="3.140625" style="169" customWidth="1"/>
    <col min="15655" max="15655" width="19.7109375" style="169" bestFit="1" customWidth="1"/>
    <col min="15656" max="15656" width="8.28515625" style="169" customWidth="1"/>
    <col min="15657" max="15657" width="0" style="169" hidden="1" customWidth="1"/>
    <col min="15658" max="15665" width="7.7109375" style="169" customWidth="1"/>
    <col min="15666" max="15872" width="9.140625" style="169"/>
    <col min="15873" max="15873" width="1.85546875" style="169" customWidth="1"/>
    <col min="15874" max="15874" width="0.5703125" style="169" customWidth="1"/>
    <col min="15875" max="15875" width="6.28515625" style="169" customWidth="1"/>
    <col min="15876" max="15876" width="7.7109375" style="169" customWidth="1"/>
    <col min="15877" max="15896" width="3.28515625" style="169" customWidth="1"/>
    <col min="15897" max="15908" width="0" style="169" hidden="1" customWidth="1"/>
    <col min="15909" max="15909" width="3.28515625" style="169" customWidth="1"/>
    <col min="15910" max="15910" width="3.140625" style="169" customWidth="1"/>
    <col min="15911" max="15911" width="19.7109375" style="169" bestFit="1" customWidth="1"/>
    <col min="15912" max="15912" width="8.28515625" style="169" customWidth="1"/>
    <col min="15913" max="15913" width="0" style="169" hidden="1" customWidth="1"/>
    <col min="15914" max="15921" width="7.7109375" style="169" customWidth="1"/>
    <col min="15922" max="16128" width="9.140625" style="169"/>
    <col min="16129" max="16129" width="1.85546875" style="169" customWidth="1"/>
    <col min="16130" max="16130" width="0.5703125" style="169" customWidth="1"/>
    <col min="16131" max="16131" width="6.28515625" style="169" customWidth="1"/>
    <col min="16132" max="16132" width="7.7109375" style="169" customWidth="1"/>
    <col min="16133" max="16152" width="3.28515625" style="169" customWidth="1"/>
    <col min="16153" max="16164" width="0" style="169" hidden="1" customWidth="1"/>
    <col min="16165" max="16165" width="3.28515625" style="169" customWidth="1"/>
    <col min="16166" max="16166" width="3.140625" style="169" customWidth="1"/>
    <col min="16167" max="16167" width="19.7109375" style="169" bestFit="1" customWidth="1"/>
    <col min="16168" max="16168" width="8.28515625" style="169" customWidth="1"/>
    <col min="16169" max="16169" width="0" style="169" hidden="1" customWidth="1"/>
    <col min="16170" max="16177" width="7.7109375" style="169" customWidth="1"/>
    <col min="16178" max="16384" width="9.140625" style="169"/>
  </cols>
  <sheetData>
    <row r="1" spans="3:50" ht="12" thickBot="1" x14ac:dyDescent="0.25"/>
    <row r="2" spans="3:50" ht="15" customHeight="1" x14ac:dyDescent="0.2">
      <c r="C2" s="461" t="s">
        <v>558</v>
      </c>
      <c r="D2" s="462"/>
      <c r="E2" s="354" t="s">
        <v>59</v>
      </c>
      <c r="F2" s="355"/>
      <c r="G2" s="355"/>
      <c r="H2" s="406"/>
      <c r="I2" s="354" t="s">
        <v>255</v>
      </c>
      <c r="J2" s="355"/>
      <c r="K2" s="355"/>
      <c r="L2" s="406"/>
      <c r="M2" s="354" t="s">
        <v>476</v>
      </c>
      <c r="N2" s="355"/>
      <c r="O2" s="355"/>
      <c r="P2" s="406"/>
      <c r="Q2" s="354" t="s">
        <v>559</v>
      </c>
      <c r="R2" s="355"/>
      <c r="S2" s="355"/>
      <c r="T2" s="406"/>
      <c r="U2" s="354" t="s">
        <v>324</v>
      </c>
      <c r="V2" s="355"/>
      <c r="W2" s="355"/>
      <c r="X2" s="406"/>
      <c r="Y2" s="429" t="s">
        <v>560</v>
      </c>
      <c r="Z2" s="429"/>
      <c r="AA2" s="429"/>
      <c r="AB2" s="459"/>
      <c r="AC2" s="429" t="s">
        <v>549</v>
      </c>
      <c r="AD2" s="429"/>
      <c r="AE2" s="429"/>
      <c r="AF2" s="459"/>
      <c r="AG2" s="429" t="s">
        <v>561</v>
      </c>
      <c r="AH2" s="429"/>
      <c r="AI2" s="429"/>
      <c r="AJ2" s="429"/>
      <c r="AL2" s="427" t="s">
        <v>558</v>
      </c>
      <c r="AM2" s="428"/>
      <c r="AN2" s="236" t="s">
        <v>540</v>
      </c>
      <c r="AO2" s="223"/>
      <c r="AP2" s="412" t="s">
        <v>541</v>
      </c>
      <c r="AQ2" s="412" t="s">
        <v>542</v>
      </c>
      <c r="AR2" s="412" t="s">
        <v>543</v>
      </c>
      <c r="AS2" s="414" t="s">
        <v>544</v>
      </c>
      <c r="AT2" s="415"/>
      <c r="AU2" s="414" t="s">
        <v>545</v>
      </c>
      <c r="AV2" s="415"/>
      <c r="AW2" s="418" t="s">
        <v>546</v>
      </c>
      <c r="AX2" s="420" t="s">
        <v>547</v>
      </c>
    </row>
    <row r="3" spans="3:50" ht="15" customHeight="1" thickBot="1" x14ac:dyDescent="0.25">
      <c r="C3" s="457" t="s">
        <v>562</v>
      </c>
      <c r="D3" s="458"/>
      <c r="E3" s="358"/>
      <c r="F3" s="359"/>
      <c r="G3" s="359"/>
      <c r="H3" s="408"/>
      <c r="I3" s="358"/>
      <c r="J3" s="359"/>
      <c r="K3" s="359"/>
      <c r="L3" s="408"/>
      <c r="M3" s="358"/>
      <c r="N3" s="359"/>
      <c r="O3" s="359"/>
      <c r="P3" s="408"/>
      <c r="Q3" s="358"/>
      <c r="R3" s="359"/>
      <c r="S3" s="359"/>
      <c r="T3" s="408"/>
      <c r="U3" s="358"/>
      <c r="V3" s="359"/>
      <c r="W3" s="359"/>
      <c r="X3" s="408"/>
      <c r="Y3" s="430"/>
      <c r="Z3" s="430"/>
      <c r="AA3" s="430"/>
      <c r="AB3" s="460"/>
      <c r="AC3" s="430"/>
      <c r="AD3" s="430"/>
      <c r="AE3" s="430"/>
      <c r="AF3" s="460"/>
      <c r="AG3" s="430"/>
      <c r="AH3" s="430"/>
      <c r="AI3" s="430"/>
      <c r="AJ3" s="430"/>
      <c r="AL3" s="422" t="s">
        <v>563</v>
      </c>
      <c r="AM3" s="424"/>
      <c r="AN3" s="237" t="s">
        <v>548</v>
      </c>
      <c r="AO3" s="224"/>
      <c r="AP3" s="413"/>
      <c r="AQ3" s="413"/>
      <c r="AR3" s="413"/>
      <c r="AS3" s="416"/>
      <c r="AT3" s="417"/>
      <c r="AU3" s="416"/>
      <c r="AV3" s="417"/>
      <c r="AW3" s="419"/>
      <c r="AX3" s="421"/>
    </row>
    <row r="4" spans="3:50" ht="15" customHeight="1" x14ac:dyDescent="0.2">
      <c r="C4" s="354" t="s">
        <v>59</v>
      </c>
      <c r="D4" s="406"/>
      <c r="E4" s="399"/>
      <c r="F4" s="400"/>
      <c r="G4" s="400"/>
      <c r="H4" s="404"/>
      <c r="I4" s="348">
        <f>IF(I5&gt;J5,1,0)+IF(I6&gt;J6,1,0)+IF(I7&gt;J7,1,0)+IF(K5&gt;L5,1,0)+IF(K6&gt;L6,1,0)+IF(K7&gt;L7,1,0)</f>
        <v>3</v>
      </c>
      <c r="J4" s="349"/>
      <c r="K4" s="349">
        <f>IF(J5&gt;I5,1,0)+IF(J6&gt;I6,1,0)+IF(J7&gt;I7,1,0)+IF(L5&gt;K5,1,0)+IF(L6&gt;K6,1,0)+IF(L7&gt;K7,1,0)</f>
        <v>3</v>
      </c>
      <c r="L4" s="347"/>
      <c r="M4" s="348">
        <f>IF(M5&gt;N5,1,0)+IF(M6&gt;N6,1,0)+IF(M7&gt;N7,1,0)+IF(O5&gt;P5,1,0)+IF(O6&gt;P6,1,0)+IF(O7&gt;P7,1,0)</f>
        <v>6</v>
      </c>
      <c r="N4" s="349"/>
      <c r="O4" s="349">
        <f>IF(N5&gt;M5,1,0)+IF(N6&gt;M6,1,0)+IF(N7&gt;M7,1,0)+IF(P5&gt;O5,1,0)+IF(P6&gt;O6,1,0)+IF(P7&gt;O7,1,0)</f>
        <v>0</v>
      </c>
      <c r="P4" s="347"/>
      <c r="Q4" s="348">
        <f>IF(Q5&gt;R5,1,0)+IF(Q6&gt;R6,1,0)+IF(Q7&gt;R7,1,0)+IF(S5&gt;T5,1,0)+IF(S6&gt;T6,1,0)+IF(S7&gt;T7,1,0)</f>
        <v>3</v>
      </c>
      <c r="R4" s="349"/>
      <c r="S4" s="349">
        <f>IF(R5&gt;Q5,1,0)+IF(R6&gt;Q6,1,0)+IF(R7&gt;Q7,1,0)+IF(T5&gt;S5,1,0)+IF(T6&gt;S6,1,0)+IF(T7&gt;S7,1,0)</f>
        <v>3</v>
      </c>
      <c r="T4" s="347"/>
      <c r="U4" s="348">
        <f>IF(U5&gt;V5,1,0)+IF(U6&gt;V6,1,0)+IF(U7&gt;V7,1,0)+IF(W5&gt;X5,1,0)+IF(W6&gt;X6,1,0)+IF(W7&gt;X7,1,0)</f>
        <v>1</v>
      </c>
      <c r="V4" s="349"/>
      <c r="W4" s="349">
        <f>IF(V5&gt;U5,1,0)+IF(V6&gt;U6,1,0)+IF(V7&gt;U7,1,0)+IF(X5&gt;W5,1,0)+IF(X6&gt;W6,1,0)+IF(X7&gt;W7,1,0)</f>
        <v>5</v>
      </c>
      <c r="X4" s="347"/>
      <c r="Y4" s="348">
        <f>IF(Y5&gt;Z5,1,0)+IF(Y6&gt;Z6,1,0)+IF(Y7&gt;Z7,1,0)+IF(AA5&gt;AB5,1,0)+IF(AA6&gt;AB6,1,0)+IF(AA7&gt;AB7,1,0)</f>
        <v>0</v>
      </c>
      <c r="Z4" s="349"/>
      <c r="AA4" s="349">
        <f>IF(Z5&gt;Y5,1,0)+IF(Z6&gt;Y6,1,0)+IF(Z7&gt;Y7,1,0)+IF(AB5&gt;AA5,1,0)+IF(AB6&gt;AA6,1,0)+IF(AB7&gt;AA7,1,0)</f>
        <v>0</v>
      </c>
      <c r="AB4" s="383"/>
      <c r="AC4" s="348">
        <f>IF(AC5&gt;AD5,1,0)+IF(AC6&gt;AD6,1,0)+IF(AC7&gt;AD7,1,0)+IF(AE5&gt;AF5,1,0)+IF(AE6&gt;AF6,1,0)+IF(AE7&gt;AF7,1,0)</f>
        <v>0</v>
      </c>
      <c r="AD4" s="349"/>
      <c r="AE4" s="349">
        <f>IF(AD5&gt;AC5,1,0)+IF(AD6&gt;AC6,1,0)+IF(AD7&gt;AC7,1,0)+IF(AF5&gt;AE5,1,0)+IF(AF6&gt;AE6,1,0)+IF(AF7&gt;AE7,1,0)</f>
        <v>0</v>
      </c>
      <c r="AF4" s="383"/>
      <c r="AG4" s="348">
        <f>IF(AG5&gt;AH5,1,0)+IF(AG6&gt;AH6,1,0)+IF(AG7&gt;AH7,1,0)+IF(AI5&gt;AJ5,1,0)+IF(AI6&gt;AJ6,1,0)+IF(AI7&gt;AJ7,1,0)</f>
        <v>0</v>
      </c>
      <c r="AH4" s="349"/>
      <c r="AI4" s="349">
        <f>IF(AH5&gt;AG5,1,0)+IF(AH6&gt;AG6,1,0)+IF(AH7&gt;AG7,1,0)+IF(AJ5&gt;AI5,1,0)+IF(AJ6&gt;AI6,1,0)+IF(AJ7&gt;AI7,1,0)</f>
        <v>0</v>
      </c>
      <c r="AJ4" s="347"/>
      <c r="AL4" s="225">
        <v>1</v>
      </c>
      <c r="AM4" s="173" t="s">
        <v>559</v>
      </c>
      <c r="AN4" s="226">
        <f>SUM($E$16:$P$16,$U$16:$AJ$16)/6</f>
        <v>4</v>
      </c>
      <c r="AO4" s="175"/>
      <c r="AP4" s="175">
        <f>COUNTIF($E$16,"&gt;3")+COUNTIF($I$16,"&gt;3")+COUNTIF($M$16,"&gt;3")+COUNTIF($U$16,"&gt;3")+COUNTIF($AA$16,"&gt;3")+COUNTIF($AE$16,"&gt;3")+COUNTIF($AI$16,"&gt;3")</f>
        <v>3</v>
      </c>
      <c r="AQ4" s="175">
        <f>COUNTIF($E$16:$P$16,3)/2+COUNTIF($U$16:$AJ$16,3)/2</f>
        <v>1</v>
      </c>
      <c r="AR4" s="175">
        <f>COUNTIF($G$16,"&gt;3")+COUNTIF($K$16,"&gt;3")+COUNTIF($O$16,"&gt;3")+COUNTIF($W$16,"&gt;3")+COUNTIF($AA$16,"&gt;3")+COUNTIF($AE$16,"&gt;3")+COUNTIF($AI$16,"&gt;3")</f>
        <v>0</v>
      </c>
      <c r="AS4" s="175">
        <f>SUM($E$16,$I$16,$M$16,$U$16,$Y$16,$AC$16,$AG$16)</f>
        <v>17</v>
      </c>
      <c r="AT4" s="175">
        <f>SUM($G$16,$K$16,$O$16,$W$16,$AA$16,$AE$16,$AI$16)</f>
        <v>7</v>
      </c>
      <c r="AU4" s="175">
        <f>SUM($E$17:$E$19,$G$17:$G$19,$I$17:$I$19,$K$17:$K$19,$O$17:$O$19,$M$17:$M$19,$U$17:$U$19,$W$17:$W$19,$Y$17:$Y$19,$AA$17:$AA$19,$AC$17:$AC$19,$AE$17:$AE$19,$AG$17:$AG$19,$AI$17:$AI$19)</f>
        <v>280</v>
      </c>
      <c r="AV4" s="175">
        <f>SUM($F$17:$F$19,$H$17:$H$19,$J$17:$J$19,$L$17:$L$19,$P$17:$P$19,$N$17:$N$19,$V$17:$V$19,$X$17:$X$19,$Z$17:$Z$19,$AB$17:$AB$19,$AD$17:$AD$19,$AF$17:$AF$19,$AH$17:$AH$19,$AJ$17:$AJ$19)</f>
        <v>182</v>
      </c>
      <c r="AW4" s="176">
        <f>2*AP4+AQ4</f>
        <v>7</v>
      </c>
      <c r="AX4" s="177">
        <f>AW4*100+AS4-AT4+(AU4-AV4)/1000</f>
        <v>710.09799999999996</v>
      </c>
    </row>
    <row r="5" spans="3:50" ht="15" customHeight="1" x14ac:dyDescent="0.2">
      <c r="C5" s="356"/>
      <c r="D5" s="407"/>
      <c r="E5" s="377"/>
      <c r="F5" s="378"/>
      <c r="G5" s="378"/>
      <c r="H5" s="379"/>
      <c r="I5" s="178">
        <v>2</v>
      </c>
      <c r="J5" s="179">
        <v>13</v>
      </c>
      <c r="K5" s="180">
        <v>13</v>
      </c>
      <c r="L5" s="181">
        <v>8</v>
      </c>
      <c r="M5" s="178">
        <v>13</v>
      </c>
      <c r="N5" s="179">
        <v>2</v>
      </c>
      <c r="O5" s="180">
        <v>13</v>
      </c>
      <c r="P5" s="181">
        <v>0</v>
      </c>
      <c r="Q5" s="178">
        <v>12</v>
      </c>
      <c r="R5" s="179">
        <v>10</v>
      </c>
      <c r="S5" s="180">
        <v>7</v>
      </c>
      <c r="T5" s="181">
        <v>13</v>
      </c>
      <c r="U5" s="178">
        <v>13</v>
      </c>
      <c r="V5" s="180">
        <v>7</v>
      </c>
      <c r="W5" s="182">
        <v>7</v>
      </c>
      <c r="X5" s="181">
        <v>13</v>
      </c>
      <c r="Y5" s="178"/>
      <c r="Z5" s="179"/>
      <c r="AA5" s="180"/>
      <c r="AB5" s="180"/>
      <c r="AC5" s="183"/>
      <c r="AD5" s="184"/>
      <c r="AE5" s="185"/>
      <c r="AF5" s="186"/>
      <c r="AG5" s="183"/>
      <c r="AH5" s="184"/>
      <c r="AI5" s="185"/>
      <c r="AJ5" s="186"/>
      <c r="AL5" s="187">
        <v>2</v>
      </c>
      <c r="AM5" s="173" t="s">
        <v>324</v>
      </c>
      <c r="AN5" s="227">
        <f>SUM($E$20:$T$20,$Y$20:$AJ$20)/6</f>
        <v>4</v>
      </c>
      <c r="AO5" s="242"/>
      <c r="AP5" s="190">
        <f>COUNTIF($E$20,"&gt;3")+COUNTIF($I$20,"&gt;3")+COUNTIF($M$20,"&gt;3")+COUNTIF($Q$20,"&gt;3")+COUNTIF($AA$20,"&gt;3")+COUNTIF($AE$20,"&gt;3")+COUNTIF($AI$20,"&gt;3")</f>
        <v>3</v>
      </c>
      <c r="AQ5" s="190">
        <f>COUNTIF($E$20:$T$20,3)/2+COUNTIF($Y$20:$AJ$20,3)/2</f>
        <v>0</v>
      </c>
      <c r="AR5" s="190">
        <f>COUNTIF($G$20,"&gt;3")+COUNTIF($K$20,"&gt;3")+COUNTIF($O$20,"&gt;3")+COUNTIF($S$20,"&gt;3")+COUNTIF($AA$20,"&gt;3")+COUNTIF($AE$20,"&gt;3")+COUNTIF($AI$20,"&gt;3")</f>
        <v>1</v>
      </c>
      <c r="AS5" s="190">
        <f>SUM($E$20,$I$20,$M$20,$Q$20,$Y$20,$AC$20,$AG$20)</f>
        <v>17</v>
      </c>
      <c r="AT5" s="190">
        <f>SUM($G$20,$K$20,$O$20,$S$20,$AA$20,$AE$20,$AI$20)</f>
        <v>7</v>
      </c>
      <c r="AU5" s="190">
        <f>SUM($E$21:$E$23,$G$21:$G$23,$I$21:$I$23,$K$21:$K$23,$M$21:$M$23,$O$21:$O$23,$Q$21:$Q$23,$S$21:$S$23,$Y$21:$Y$23,$AA$21:$AA$23,$AC$21:$AC$23,$AE$21:$AE$23,$AG$21:$AG$23,$AI$21:$AI$23)</f>
        <v>268</v>
      </c>
      <c r="AV5" s="190">
        <f>SUM($F$21:$F$23,$H$21:$H$23,$J$21:$J$23,$L$21:$L$23,$N$21:$N$23,$P$21:$P$23,$R$21:$R$23,$T$21:$T$23,$Z$21:$Z$23,$AB$21:$AB$23,$AD$21:$AD$23,$AF$21:$AF$23,$AH$21:$AH$23,$AJ$21:$AJ$23)</f>
        <v>168</v>
      </c>
      <c r="AW5" s="228">
        <f>2*AP5+AQ5</f>
        <v>6</v>
      </c>
      <c r="AX5" s="191">
        <f>AW5*100+AS5-AT5+(AU5-AV5)/1000</f>
        <v>610.1</v>
      </c>
    </row>
    <row r="6" spans="3:50" ht="15" customHeight="1" x14ac:dyDescent="0.2">
      <c r="C6" s="356"/>
      <c r="D6" s="407"/>
      <c r="E6" s="377"/>
      <c r="F6" s="378"/>
      <c r="G6" s="378"/>
      <c r="H6" s="379"/>
      <c r="I6" s="192">
        <v>8</v>
      </c>
      <c r="J6" s="193">
        <v>13</v>
      </c>
      <c r="K6" s="194">
        <v>6</v>
      </c>
      <c r="L6" s="195">
        <v>13</v>
      </c>
      <c r="M6" s="192">
        <v>13</v>
      </c>
      <c r="N6" s="193">
        <v>2</v>
      </c>
      <c r="O6" s="194">
        <v>13</v>
      </c>
      <c r="P6" s="195">
        <v>6</v>
      </c>
      <c r="Q6" s="192">
        <v>13</v>
      </c>
      <c r="R6" s="193">
        <v>10</v>
      </c>
      <c r="S6" s="194">
        <v>7</v>
      </c>
      <c r="T6" s="195">
        <v>11</v>
      </c>
      <c r="U6" s="192">
        <v>2</v>
      </c>
      <c r="V6" s="194">
        <v>13</v>
      </c>
      <c r="W6" s="196">
        <v>4</v>
      </c>
      <c r="X6" s="195">
        <v>13</v>
      </c>
      <c r="Y6" s="192"/>
      <c r="Z6" s="193"/>
      <c r="AA6" s="194"/>
      <c r="AB6" s="194"/>
      <c r="AC6" s="183"/>
      <c r="AD6" s="184"/>
      <c r="AE6" s="185"/>
      <c r="AF6" s="186"/>
      <c r="AG6" s="183"/>
      <c r="AH6" s="184"/>
      <c r="AI6" s="185"/>
      <c r="AJ6" s="186"/>
      <c r="AL6" s="172">
        <v>3</v>
      </c>
      <c r="AM6" s="173" t="s">
        <v>59</v>
      </c>
      <c r="AN6" s="227">
        <f>SUM($I$4:$AJ$4)/6</f>
        <v>4</v>
      </c>
      <c r="AO6" s="190"/>
      <c r="AP6" s="190">
        <f>COUNTIF($I$4,"&gt;3")+COUNTIF($M$4,"&gt;3")+COUNTIF($Q$4,"&gt;3")+COUNTIF($U$4,"&gt;3")+COUNTIF($AA$4,"&gt;3")+COUNTIF($AE$4,"&gt;3")+COUNTIF($AI$4,"&gt;3")</f>
        <v>1</v>
      </c>
      <c r="AQ6" s="190">
        <f>COUNTIF($I$4:$AJ$4,3)/2</f>
        <v>2</v>
      </c>
      <c r="AR6" s="190">
        <f>COUNTIF($K$4,"&gt;3")+COUNTIF($O$4,"&gt;3")+COUNTIF($S$4,"&gt;3")+COUNTIF($W$4,"&gt;3")+COUNTIF($AA$4,"&gt;3")+COUNTIF($AE$4,"&gt;3")+COUNTIF($AI$4,"&gt;3")</f>
        <v>1</v>
      </c>
      <c r="AS6" s="190">
        <f>SUM($I$4,$M$4,$Q$4,$U$4,$Y$4,$AC$4,$AG$4)</f>
        <v>13</v>
      </c>
      <c r="AT6" s="190">
        <f>SUM($K$4,$O$4,$S$4,$W$4,$AA$4,$AE$4,$AI$4)</f>
        <v>11</v>
      </c>
      <c r="AU6" s="190">
        <f>SUM($I$5:$I$7,$M$5:$M$7,$Q$5:$Q$7,$K$5:$K$7,$S$5:$S$7,$U$5:$U$7,$W$5:$W$7,$Y$5:$Y$7,$AA$5:$AA$7,$O$5:$O$7,$AG$5:$AG$7,$AI$5:$AI$7,$AE$5:$AE$7,$AC$5:$AC$7)</f>
        <v>220</v>
      </c>
      <c r="AV6" s="190">
        <f>SUM($AB$5:$AB$7,$Z$5:$Z$7,$X$5:$X$7,$V$5:$V$7,$T$5:$T$7,$R$5:$R$7,$P$5:$P$7,$N$5:$N$7,$L$5:$L$7,$J$5:$J$7,$AD$5:$AD$7,$AF$5:$AF$7,$AH$5:$AH$7,$AJ$5:$AJ$7)</f>
        <v>211</v>
      </c>
      <c r="AW6" s="228">
        <f>2*AP6+AQ6</f>
        <v>4</v>
      </c>
      <c r="AX6" s="191">
        <f>AW6*100+AS6-AT6+(AU6-AV6)/1000</f>
        <v>402.00900000000001</v>
      </c>
    </row>
    <row r="7" spans="3:50" ht="15" customHeight="1" thickBot="1" x14ac:dyDescent="0.25">
      <c r="C7" s="358"/>
      <c r="D7" s="408"/>
      <c r="E7" s="409"/>
      <c r="F7" s="410"/>
      <c r="G7" s="410"/>
      <c r="H7" s="411"/>
      <c r="I7" s="197">
        <v>13</v>
      </c>
      <c r="J7" s="198">
        <v>3</v>
      </c>
      <c r="K7" s="199">
        <v>13</v>
      </c>
      <c r="L7" s="200">
        <v>9</v>
      </c>
      <c r="M7" s="197">
        <v>13</v>
      </c>
      <c r="N7" s="198">
        <v>1</v>
      </c>
      <c r="O7" s="199">
        <v>13</v>
      </c>
      <c r="P7" s="200">
        <v>1</v>
      </c>
      <c r="Q7" s="197">
        <v>6</v>
      </c>
      <c r="R7" s="198">
        <v>12</v>
      </c>
      <c r="S7" s="199">
        <v>13</v>
      </c>
      <c r="T7" s="200">
        <v>12</v>
      </c>
      <c r="U7" s="197">
        <v>0</v>
      </c>
      <c r="V7" s="199">
        <v>13</v>
      </c>
      <c r="W7" s="201">
        <v>3</v>
      </c>
      <c r="X7" s="200">
        <v>13</v>
      </c>
      <c r="Y7" s="197"/>
      <c r="Z7" s="198"/>
      <c r="AA7" s="199"/>
      <c r="AB7" s="199"/>
      <c r="AC7" s="202"/>
      <c r="AD7" s="203"/>
      <c r="AE7" s="204"/>
      <c r="AF7" s="205"/>
      <c r="AG7" s="202"/>
      <c r="AH7" s="203"/>
      <c r="AI7" s="204"/>
      <c r="AJ7" s="205"/>
      <c r="AL7" s="187">
        <v>4</v>
      </c>
      <c r="AM7" s="173" t="s">
        <v>255</v>
      </c>
      <c r="AN7" s="227">
        <f>SUM($E$8:$H$8,$M$8:$AJ$8)/6</f>
        <v>4</v>
      </c>
      <c r="AO7" s="190"/>
      <c r="AP7" s="190">
        <f>COUNTIF($E$8,"&gt;3")+COUNTIF($M$8,"&gt;3")+COUNTIF($Q$8,"&gt;3")+COUNTIF($U$8,"&gt;3")+COUNTIF($AA$8,"&gt;3")+COUNTIF($AE$8,"&gt;3")+COUNTIF($AI$8,"&gt;3")</f>
        <v>1</v>
      </c>
      <c r="AQ7" s="190">
        <f>COUNTIF($E$8:$H$8,3)/2+COUNTIF($M$8:$AJ$8,3)/2</f>
        <v>1</v>
      </c>
      <c r="AR7" s="190">
        <f>COUNTIF($G$8,"&gt;3")+COUNTIF($O$8,"&gt;3")+COUNTIF($S$8,"&gt;3")+COUNTIF($W$8,"&gt;3")+COUNTIF($AA$8,"&gt;3")+COUNTIF($AE$8,"&gt;3")+COUNTIF($AI$8,"&gt;3")</f>
        <v>2</v>
      </c>
      <c r="AS7" s="190">
        <f>SUM($E$8,$M$8,$Q$8,$U$8,$Y$8,$AC$8,$AG$8)</f>
        <v>12</v>
      </c>
      <c r="AT7" s="190">
        <f>SUM($G$8,$O$8,$S$8,$W$8,$AA$8,$AE$8,$AI$8)</f>
        <v>12</v>
      </c>
      <c r="AU7" s="190">
        <f>SUM($E$9:$E$11,$G$9:$G$11,$M$9:$M$11,$O$9:$O$11,$Q$9:$Q$11,$S$9:$S$11,$U$9:$U$11,$W$9:$W$11,$Y$9:$Y$11,$AA$9:$AA$11,$AC$9:$AC$11,$AE$9:$AE$11,$AG$9:$AG$11,$AI$9:$AI$11)</f>
        <v>227</v>
      </c>
      <c r="AV7" s="190">
        <f>SUM($F$9:$F$11,$H$9:$H$11,$N$9:$N$11,$P$9:$P$11,$R$9:$R$11,$T$9:$T$11,$V$9:$V$11,$X$9:$X$11,$Z$9:$Z$11,$AB$9:AB$11,AD$9:AD$11,AF$9:AF$11,AH$9:AH$11,AJ$9:AJ$11)</f>
        <v>208</v>
      </c>
      <c r="AW7" s="228">
        <f>2*AP7+AQ7</f>
        <v>3</v>
      </c>
      <c r="AX7" s="191">
        <f>AW7*100+AS7-AT7+(AU7-AV7)/1000</f>
        <v>300.01900000000001</v>
      </c>
    </row>
    <row r="8" spans="3:50" ht="15" customHeight="1" thickBot="1" x14ac:dyDescent="0.25">
      <c r="C8" s="354" t="s">
        <v>255</v>
      </c>
      <c r="D8" s="406"/>
      <c r="E8" s="348">
        <f>IF(E9&gt;F9,1,0)+IF(E10&gt;F10,1,0)+IF(E11&gt;F11,1,0)+IF(G9&gt;H9,1,0)+IF(G10&gt;H10,1,0)+IF(G11&gt;H11,1,0)</f>
        <v>3</v>
      </c>
      <c r="F8" s="349"/>
      <c r="G8" s="349">
        <f>IF(F9&gt;E9,1,0)+IF(F10&gt;E10,1,0)+IF(F11&gt;E11,1,0)+IF(H9&gt;G9,1,0)+IF(H10&gt;G10,1,0)+IF(H11&gt;G11,1,0)</f>
        <v>3</v>
      </c>
      <c r="H8" s="347"/>
      <c r="I8" s="455"/>
      <c r="J8" s="375"/>
      <c r="K8" s="375"/>
      <c r="L8" s="405"/>
      <c r="M8" s="348">
        <f>IF(M9&gt;N9,1,0)+IF(M10&gt;N10,1,0)+IF(M11&gt;N11,1,0)+IF(O9&gt;P9,1,0)+IF(O10&gt;P10,1,0)+IF(O11&gt;P11,1,0)</f>
        <v>5</v>
      </c>
      <c r="N8" s="349"/>
      <c r="O8" s="349">
        <f>IF(N9&gt;M9,1,0)+IF(N10&gt;M10,1,0)+IF(N11&gt;M11,1,0)+IF(P9&gt;O9,1,0)+IF(P10&gt;O10,1,0)+IF(P11&gt;O11,1,0)</f>
        <v>1</v>
      </c>
      <c r="P8" s="347"/>
      <c r="Q8" s="348">
        <f>IF(Q9&gt;R9,1,0)+IF(Q10&gt;R10,1,0)+IF(Q11&gt;R11,1,0)+IF(S9&gt;T9,1,0)+IF(S10&gt;T10,1,0)+IF(S11&gt;T11,1,0)</f>
        <v>2</v>
      </c>
      <c r="R8" s="349"/>
      <c r="S8" s="349">
        <f>IF(R9&gt;Q9,1,0)+IF(R10&gt;Q10,1,0)+IF(R11&gt;Q11,1,0)+IF(T9&gt;S9,1,0)+IF(T10&gt;S10,1,0)+IF(T11&gt;S11,1,0)</f>
        <v>4</v>
      </c>
      <c r="T8" s="347"/>
      <c r="U8" s="348">
        <f>IF(U9&gt;V9,1,0)+IF(U10&gt;V10,1,0)+IF(U11&gt;V11,1,0)+IF(W9&gt;X9,1,0)+IF(W10&gt;X10,1,0)+IF(W11&gt;X11,1,0)</f>
        <v>2</v>
      </c>
      <c r="V8" s="349"/>
      <c r="W8" s="349">
        <f>IF(V9&gt;U9,1,0)+IF(V10&gt;U10,1,0)+IF(V11&gt;U11,1,0)+IF(X9&gt;W9,1,0)+IF(X10&gt;W10,1,0)+IF(X11&gt;W11,1,0)</f>
        <v>4</v>
      </c>
      <c r="X8" s="347"/>
      <c r="Y8" s="348">
        <f>IF(Y9&gt;Z9,1,0)+IF(Y10&gt;Z10,1,0)+IF(Y11&gt;Z11,1,0)+IF(AA9&gt;AB9,1,0)+IF(AA10&gt;AB10,1,0)+IF(AA11&gt;AB11,1,0)</f>
        <v>0</v>
      </c>
      <c r="Z8" s="349"/>
      <c r="AA8" s="349">
        <f>IF(Z9&gt;Y9,1,0)+IF(Z10&gt;Y10,1,0)+IF(Z11&gt;Y11,1,0)+IF(AB9&gt;AA9,1,0)+IF(AB10&gt;AA10,1,0)+IF(AB11&gt;AA11,1,0)</f>
        <v>0</v>
      </c>
      <c r="AB8" s="383"/>
      <c r="AC8" s="348">
        <f>IF(AC9&gt;AD9,1,0)+IF(AC10&gt;AD10,1,0)+IF(AC11&gt;AD11,1,0)+IF(AE9&gt;AF9,1,0)+IF(AE10&gt;AF10,1,0)+IF(AE11&gt;AF11,1,0)</f>
        <v>0</v>
      </c>
      <c r="AD8" s="349"/>
      <c r="AE8" s="349">
        <f>IF(AD9&gt;AC9,1,0)+IF(AD10&gt;AC10,1,0)+IF(AD11&gt;AC11,1,0)+IF(AF9&gt;AE9,1,0)+IF(AF10&gt;AE10,1,0)+IF(AF11&gt;AE11,1,0)</f>
        <v>0</v>
      </c>
      <c r="AF8" s="383"/>
      <c r="AG8" s="348">
        <f>IF(AG9&gt;AH9,1,0)+IF(AG10&gt;AH10,1,0)+IF(AG11&gt;AH11,1,0)+IF(AI9&gt;AJ9,1,0)+IF(AI10&gt;AJ10,1,0)+IF(AI11&gt;AJ11,1,0)</f>
        <v>0</v>
      </c>
      <c r="AH8" s="349"/>
      <c r="AI8" s="349">
        <f>IF(AH9&gt;AG9,1,0)+IF(AH10&gt;AG10,1,0)+IF(AH11&gt;AG11,1,0)+IF(AJ9&gt;AI9,1,0)+IF(AJ10&gt;AI10,1,0)+IF(AJ11&gt;AI11,1,0)</f>
        <v>0</v>
      </c>
      <c r="AJ8" s="347"/>
      <c r="AL8" s="229">
        <v>5</v>
      </c>
      <c r="AM8" s="230" t="s">
        <v>476</v>
      </c>
      <c r="AN8" s="231">
        <f>SUM($E$12:$L$12,$Q$12:$AJ$12)/6</f>
        <v>4</v>
      </c>
      <c r="AO8" s="212"/>
      <c r="AP8" s="212">
        <f>COUNTIF($E$12,"&gt;3")+COUNTIF($I$12,"&gt;3")+COUNTIF($Q$12,"&gt;3")+COUNTIF($U$12,"&gt;3")+COUNTIF($AA$12,"&gt;3")+COUNTIF($AE$12,"&gt;3")+COUNTIF($AI$12,"&gt;3")</f>
        <v>0</v>
      </c>
      <c r="AQ8" s="212">
        <f>COUNTIF($E$12:$L$12,3)/2+COUNTIF($Q$12:$AJ$12,3)/2</f>
        <v>0</v>
      </c>
      <c r="AR8" s="212">
        <f>COUNTIF($G$12,"&gt;3")+COUNTIF($K$12,"&gt;3")+COUNTIF($S$12,"&gt;3")+COUNTIF($W$12,"&gt;3")+COUNTIF($AA$12,"&gt;3")+COUNTIF($AE$12,"&gt;3")+COUNTIF($AI$12,"&gt;3")</f>
        <v>4</v>
      </c>
      <c r="AS8" s="212">
        <f>SUM($E$12,$I$12,$Q$12,$U$12,$Y$12,$AC$12,$AG$12)</f>
        <v>1</v>
      </c>
      <c r="AT8" s="212">
        <f>SUM($G$12,$K$12,$S$12,$W$12,$AA$12,$AE$12,$AI$12)</f>
        <v>23</v>
      </c>
      <c r="AU8" s="212">
        <f>SUM($E$13:$E$15,$I$13:$I$15,$G$13:$G$15,$K$13:$K$15,$Q$13:$Q$15,$S$13:$S$15,$U$13:$U$15,$W$13:$W$15,$Y$13:$Y$15,$AA$13:$AA$15,$AC$13:$AC$15,$AE$13:$AE$15,$AG$13:$AG$15,$AI$13:$AI$15)</f>
        <v>84</v>
      </c>
      <c r="AV8" s="212">
        <f>SUM($F$13:$F$15,$J$13:$J$15,$H$13:$H$15,$L$13:$L$15,$R$13:$R$15,$T$13:$T$15,$V$13:$V$15,$X$13:$X$15,$Z$13:$Z$15,$AB$13:$AB$15,$AD$13:$AD$15,$AF$13:$AF$15,$AH$13:$AH$15,$AJ$13:$AJ$15)</f>
        <v>310</v>
      </c>
      <c r="AW8" s="232">
        <f>2*AP8+AQ8</f>
        <v>0</v>
      </c>
      <c r="AX8" s="214">
        <f>AW8*100+AS8-AT8+(AU8-AV8)/1000</f>
        <v>-22.225999999999999</v>
      </c>
    </row>
    <row r="9" spans="3:50" ht="15" customHeight="1" x14ac:dyDescent="0.2">
      <c r="C9" s="356"/>
      <c r="D9" s="407"/>
      <c r="E9" s="178">
        <f>J5</f>
        <v>13</v>
      </c>
      <c r="F9" s="179">
        <f>I5</f>
        <v>2</v>
      </c>
      <c r="G9" s="180">
        <f>L5</f>
        <v>8</v>
      </c>
      <c r="H9" s="179">
        <f>K5</f>
        <v>13</v>
      </c>
      <c r="I9" s="450"/>
      <c r="J9" s="378"/>
      <c r="K9" s="378"/>
      <c r="L9" s="402"/>
      <c r="M9" s="178">
        <v>13</v>
      </c>
      <c r="N9" s="179">
        <v>1</v>
      </c>
      <c r="O9" s="180">
        <v>13</v>
      </c>
      <c r="P9" s="181">
        <v>7</v>
      </c>
      <c r="Q9" s="178">
        <v>9</v>
      </c>
      <c r="R9" s="179">
        <v>5</v>
      </c>
      <c r="S9" s="180">
        <v>6</v>
      </c>
      <c r="T9" s="181">
        <v>11</v>
      </c>
      <c r="U9" s="178">
        <v>10</v>
      </c>
      <c r="V9" s="180">
        <v>13</v>
      </c>
      <c r="W9" s="182">
        <v>3</v>
      </c>
      <c r="X9" s="181">
        <v>13</v>
      </c>
      <c r="Y9" s="178"/>
      <c r="Z9" s="179"/>
      <c r="AA9" s="180"/>
      <c r="AB9" s="180"/>
      <c r="AC9" s="183"/>
      <c r="AD9" s="184"/>
      <c r="AE9" s="185"/>
      <c r="AF9" s="186"/>
      <c r="AG9" s="183"/>
      <c r="AH9" s="184"/>
      <c r="AI9" s="185"/>
      <c r="AJ9" s="186"/>
      <c r="AO9" s="233"/>
    </row>
    <row r="10" spans="3:50" ht="15" customHeight="1" thickBot="1" x14ac:dyDescent="0.25">
      <c r="C10" s="356"/>
      <c r="D10" s="407"/>
      <c r="E10" s="192">
        <f>J6</f>
        <v>13</v>
      </c>
      <c r="F10" s="193">
        <f>I6</f>
        <v>8</v>
      </c>
      <c r="G10" s="194">
        <f>L6</f>
        <v>13</v>
      </c>
      <c r="H10" s="195">
        <f>K6</f>
        <v>6</v>
      </c>
      <c r="I10" s="450"/>
      <c r="J10" s="378"/>
      <c r="K10" s="378"/>
      <c r="L10" s="402"/>
      <c r="M10" s="192">
        <v>11</v>
      </c>
      <c r="N10" s="193">
        <v>13</v>
      </c>
      <c r="O10" s="194">
        <v>13</v>
      </c>
      <c r="P10" s="195">
        <v>3</v>
      </c>
      <c r="Q10" s="192">
        <v>5</v>
      </c>
      <c r="R10" s="193">
        <v>13</v>
      </c>
      <c r="S10" s="194">
        <v>13</v>
      </c>
      <c r="T10" s="195">
        <v>6</v>
      </c>
      <c r="U10" s="192">
        <v>8</v>
      </c>
      <c r="V10" s="194">
        <v>12</v>
      </c>
      <c r="W10" s="196">
        <v>13</v>
      </c>
      <c r="X10" s="195">
        <v>8</v>
      </c>
      <c r="Y10" s="192"/>
      <c r="Z10" s="193"/>
      <c r="AA10" s="194"/>
      <c r="AB10" s="194"/>
      <c r="AC10" s="183"/>
      <c r="AD10" s="184"/>
      <c r="AE10" s="185"/>
      <c r="AF10" s="186"/>
      <c r="AG10" s="183"/>
      <c r="AH10" s="184"/>
      <c r="AI10" s="185"/>
      <c r="AJ10" s="186"/>
      <c r="AO10" s="233"/>
    </row>
    <row r="11" spans="3:50" ht="15" customHeight="1" thickBot="1" x14ac:dyDescent="0.25">
      <c r="C11" s="358"/>
      <c r="D11" s="408"/>
      <c r="E11" s="197">
        <f>J7</f>
        <v>3</v>
      </c>
      <c r="F11" s="198">
        <f>I7</f>
        <v>13</v>
      </c>
      <c r="G11" s="199">
        <f>L7</f>
        <v>9</v>
      </c>
      <c r="H11" s="200">
        <f>K7</f>
        <v>13</v>
      </c>
      <c r="I11" s="456"/>
      <c r="J11" s="381"/>
      <c r="K11" s="381"/>
      <c r="L11" s="403"/>
      <c r="M11" s="197">
        <v>13</v>
      </c>
      <c r="N11" s="198">
        <v>6</v>
      </c>
      <c r="O11" s="199">
        <v>13</v>
      </c>
      <c r="P11" s="200">
        <v>2</v>
      </c>
      <c r="Q11" s="197">
        <v>1</v>
      </c>
      <c r="R11" s="198">
        <v>13</v>
      </c>
      <c r="S11" s="199">
        <v>7</v>
      </c>
      <c r="T11" s="200">
        <v>13</v>
      </c>
      <c r="U11" s="197">
        <v>13</v>
      </c>
      <c r="V11" s="199">
        <v>1</v>
      </c>
      <c r="W11" s="201">
        <v>4</v>
      </c>
      <c r="X11" s="200">
        <v>13</v>
      </c>
      <c r="Y11" s="197"/>
      <c r="Z11" s="198"/>
      <c r="AA11" s="199"/>
      <c r="AB11" s="199"/>
      <c r="AC11" s="183"/>
      <c r="AD11" s="184"/>
      <c r="AE11" s="185"/>
      <c r="AF11" s="186"/>
      <c r="AG11" s="183"/>
      <c r="AH11" s="184"/>
      <c r="AI11" s="185"/>
      <c r="AJ11" s="186"/>
      <c r="AP11" s="452" t="s">
        <v>550</v>
      </c>
      <c r="AQ11" s="453"/>
      <c r="AR11" s="453"/>
      <c r="AS11" s="454"/>
    </row>
    <row r="12" spans="3:50" ht="15" customHeight="1" x14ac:dyDescent="0.2">
      <c r="C12" s="354" t="s">
        <v>476</v>
      </c>
      <c r="D12" s="406"/>
      <c r="E12" s="348">
        <f>IF(E13&gt;F13,1,0)+IF(E14&gt;F14,1,0)+IF(E15&gt;F15,1,0)+IF(G13&gt;H13,1,0)+IF(G14&gt;H14,1,0)+IF(G15&gt;H15,1,0)</f>
        <v>0</v>
      </c>
      <c r="F12" s="349"/>
      <c r="G12" s="349">
        <f>IF(F13&gt;E13,1,0)+IF(F14&gt;E14,1,0)+IF(F15&gt;E15,1,0)+IF(H13&gt;G13,1,0)+IF(H14&gt;G14,1,0)+IF(H15&gt;G15,1,0)</f>
        <v>6</v>
      </c>
      <c r="H12" s="347"/>
      <c r="I12" s="348">
        <f>IF(I13&gt;J13,1,0)+IF(I14&gt;J14,1,0)+IF(I15&gt;J15,1,0)+IF(K13&gt;L13,1,0)+IF(K14&gt;L14,1,0)+IF(K15&gt;L15,1,0)</f>
        <v>1</v>
      </c>
      <c r="J12" s="349"/>
      <c r="K12" s="349">
        <f>IF(J13&gt;I13,1,0)+IF(J14&gt;I14,1,0)+IF(J15&gt;I15,1,0)+IF(L13&gt;K13,1,0)+IF(L14&gt;K14,1,0)+IF(L15&gt;K15,1,0)</f>
        <v>5</v>
      </c>
      <c r="L12" s="347"/>
      <c r="M12" s="399"/>
      <c r="N12" s="400"/>
      <c r="O12" s="400"/>
      <c r="P12" s="404"/>
      <c r="Q12" s="348">
        <f>IF(Q13&gt;R13,1,0)+IF(Q14&gt;R14,1,0)+IF(Q15&gt;R15,1,0)+IF(S13&gt;T13,1,0)+IF(S14&gt;T14,1,0)+IF(S15&gt;T15,1,0)</f>
        <v>0</v>
      </c>
      <c r="R12" s="349"/>
      <c r="S12" s="349">
        <f>IF(R13&gt;Q13,1,0)+IF(R14&gt;Q14,1,0)+IF(R15&gt;Q15,1,0)+IF(T13&gt;S13,1,0)+IF(T14&gt;S14,1,0)+IF(T15&gt;S15,1,0)</f>
        <v>6</v>
      </c>
      <c r="T12" s="347"/>
      <c r="U12" s="348">
        <f>IF(U13&gt;V13,1,0)+IF(U14&gt;V14,1,0)+IF(U15&gt;V15,1,0)+IF(W13&gt;X13,1,0)+IF(W14&gt;X14,1,0)+IF(W15&gt;X15,1,0)</f>
        <v>0</v>
      </c>
      <c r="V12" s="349"/>
      <c r="W12" s="349">
        <f>IF(V13&gt;U13,1,0)+IF(V14&gt;U14,1,0)+IF(V15&gt;U15,1,0)+IF(X13&gt;W13,1,0)+IF(X14&gt;W14,1,0)+IF(X15&gt;W15,1,0)</f>
        <v>6</v>
      </c>
      <c r="X12" s="347"/>
      <c r="Y12" s="348">
        <f>IF(Y13&gt;Z13,1,0)+IF(Y14&gt;Z14,1,0)+IF(Y15&gt;Z15,1,0)+IF(AA13&gt;AB13,1,0)+IF(AA14&gt;AB14,1,0)+IF(AA15&gt;AB15,1,0)</f>
        <v>0</v>
      </c>
      <c r="Z12" s="349"/>
      <c r="AA12" s="349">
        <f>IF(Z13&gt;Y13,1,0)+IF(Z14&gt;Y14,1,0)+IF(Z15&gt;Y15,1,0)+IF(AB13&gt;AA13,1,0)+IF(AB14&gt;AA14,1,0)+IF(AB15&gt;AA15,1,0)</f>
        <v>0</v>
      </c>
      <c r="AB12" s="383"/>
      <c r="AC12" s="348">
        <f>IF(AC13&gt;AD13,1,0)+IF(AC14&gt;AD14,1,0)+IF(AC15&gt;AD15,1,0)+IF(AE13&gt;AF13,1,0)+IF(AE14&gt;AF14,1,0)+IF(AE15&gt;AF15,1,0)</f>
        <v>0</v>
      </c>
      <c r="AD12" s="349"/>
      <c r="AE12" s="349">
        <f>IF(AD13&gt;AC13,1,0)+IF(AD14&gt;AC14,1,0)+IF(AD15&gt;AC15,1,0)+IF(AF13&gt;AE13,1,0)+IF(AF14&gt;AE14,1,0)+IF(AF15&gt;AE15,1,0)</f>
        <v>0</v>
      </c>
      <c r="AF12" s="383"/>
      <c r="AG12" s="348">
        <f>IF(AG13&gt;AH13,1,0)+IF(AG14&gt;AH14,1,0)+IF(AG15&gt;AH15,1,0)+IF(AI13&gt;AJ13,1,0)+IF(AI14&gt;AJ14,1,0)+IF(AI15&gt;AJ15,1,0)</f>
        <v>0</v>
      </c>
      <c r="AH12" s="349"/>
      <c r="AI12" s="349">
        <f>IF(AH13&gt;AG13,1,0)+IF(AH14&gt;AG14,1,0)+IF(AH15&gt;AG15,1,0)+IF(AJ13&gt;AI13,1,0)+IF(AJ14&gt;AI14,1,0)+IF(AJ15&gt;AI15,1,0)</f>
        <v>0</v>
      </c>
      <c r="AJ12" s="347"/>
      <c r="AP12" s="442"/>
      <c r="AQ12" s="443"/>
      <c r="AR12" s="443"/>
      <c r="AS12" s="444"/>
    </row>
    <row r="13" spans="3:50" ht="15" customHeight="1" x14ac:dyDescent="0.2">
      <c r="C13" s="356"/>
      <c r="D13" s="407"/>
      <c r="E13" s="178">
        <f>N5</f>
        <v>2</v>
      </c>
      <c r="F13" s="179">
        <f>M5</f>
        <v>13</v>
      </c>
      <c r="G13" s="180">
        <f>P5</f>
        <v>0</v>
      </c>
      <c r="H13" s="181">
        <f>O5</f>
        <v>13</v>
      </c>
      <c r="I13" s="178">
        <f>N9</f>
        <v>1</v>
      </c>
      <c r="J13" s="179">
        <f>M9</f>
        <v>13</v>
      </c>
      <c r="K13" s="180">
        <f>P9</f>
        <v>7</v>
      </c>
      <c r="L13" s="181">
        <f>O9</f>
        <v>13</v>
      </c>
      <c r="M13" s="377"/>
      <c r="N13" s="378"/>
      <c r="O13" s="378"/>
      <c r="P13" s="379"/>
      <c r="Q13" s="178">
        <v>7</v>
      </c>
      <c r="R13" s="179">
        <v>13</v>
      </c>
      <c r="S13" s="180">
        <v>8</v>
      </c>
      <c r="T13" s="181">
        <v>13</v>
      </c>
      <c r="U13" s="178">
        <v>1</v>
      </c>
      <c r="V13" s="180">
        <v>13</v>
      </c>
      <c r="W13" s="182">
        <v>6</v>
      </c>
      <c r="X13" s="181">
        <v>13</v>
      </c>
      <c r="Y13" s="178"/>
      <c r="Z13" s="179"/>
      <c r="AA13" s="180"/>
      <c r="AB13" s="180"/>
      <c r="AC13" s="183"/>
      <c r="AD13" s="184"/>
      <c r="AE13" s="185"/>
      <c r="AF13" s="186"/>
      <c r="AG13" s="183"/>
      <c r="AH13" s="184"/>
      <c r="AI13" s="185"/>
      <c r="AJ13" s="186"/>
      <c r="AP13" s="442" t="s">
        <v>551</v>
      </c>
      <c r="AQ13" s="443"/>
      <c r="AR13" s="443"/>
      <c r="AS13" s="444"/>
    </row>
    <row r="14" spans="3:50" ht="15" customHeight="1" x14ac:dyDescent="0.2">
      <c r="C14" s="356"/>
      <c r="D14" s="407"/>
      <c r="E14" s="192">
        <f>N6</f>
        <v>2</v>
      </c>
      <c r="F14" s="193">
        <f>M6</f>
        <v>13</v>
      </c>
      <c r="G14" s="194">
        <f>P6</f>
        <v>6</v>
      </c>
      <c r="H14" s="195">
        <f>O6</f>
        <v>13</v>
      </c>
      <c r="I14" s="192">
        <f>N10</f>
        <v>13</v>
      </c>
      <c r="J14" s="193">
        <f>M10</f>
        <v>11</v>
      </c>
      <c r="K14" s="194">
        <f>P10</f>
        <v>3</v>
      </c>
      <c r="L14" s="195">
        <f>O10</f>
        <v>13</v>
      </c>
      <c r="M14" s="377"/>
      <c r="N14" s="378"/>
      <c r="O14" s="378"/>
      <c r="P14" s="379"/>
      <c r="Q14" s="192">
        <v>0</v>
      </c>
      <c r="R14" s="193">
        <v>13</v>
      </c>
      <c r="S14" s="194">
        <v>7</v>
      </c>
      <c r="T14" s="195">
        <v>13</v>
      </c>
      <c r="U14" s="192">
        <v>3</v>
      </c>
      <c r="V14" s="194">
        <v>13</v>
      </c>
      <c r="W14" s="196">
        <v>1</v>
      </c>
      <c r="X14" s="195">
        <v>13</v>
      </c>
      <c r="Y14" s="192"/>
      <c r="Z14" s="193"/>
      <c r="AA14" s="194"/>
      <c r="AB14" s="194"/>
      <c r="AC14" s="183"/>
      <c r="AD14" s="184"/>
      <c r="AE14" s="185"/>
      <c r="AF14" s="186"/>
      <c r="AG14" s="183"/>
      <c r="AH14" s="184"/>
      <c r="AI14" s="185"/>
      <c r="AJ14" s="186"/>
      <c r="AP14" s="442"/>
      <c r="AQ14" s="443"/>
      <c r="AR14" s="443"/>
      <c r="AS14" s="444"/>
    </row>
    <row r="15" spans="3:50" ht="15" customHeight="1" thickBot="1" x14ac:dyDescent="0.25">
      <c r="C15" s="358"/>
      <c r="D15" s="408"/>
      <c r="E15" s="197">
        <f>N7</f>
        <v>1</v>
      </c>
      <c r="F15" s="198">
        <f>M7</f>
        <v>13</v>
      </c>
      <c r="G15" s="199">
        <f>P7</f>
        <v>1</v>
      </c>
      <c r="H15" s="200">
        <f>O7</f>
        <v>13</v>
      </c>
      <c r="I15" s="197">
        <f>N11</f>
        <v>6</v>
      </c>
      <c r="J15" s="198">
        <f>M11</f>
        <v>13</v>
      </c>
      <c r="K15" s="199">
        <f>P11</f>
        <v>2</v>
      </c>
      <c r="L15" s="200">
        <f>O11</f>
        <v>13</v>
      </c>
      <c r="M15" s="409"/>
      <c r="N15" s="410"/>
      <c r="O15" s="410"/>
      <c r="P15" s="411"/>
      <c r="Q15" s="197">
        <v>2</v>
      </c>
      <c r="R15" s="198">
        <v>13</v>
      </c>
      <c r="S15" s="199">
        <v>1</v>
      </c>
      <c r="T15" s="200">
        <v>13</v>
      </c>
      <c r="U15" s="197">
        <v>0</v>
      </c>
      <c r="V15" s="199">
        <v>13</v>
      </c>
      <c r="W15" s="201">
        <v>4</v>
      </c>
      <c r="X15" s="200">
        <v>13</v>
      </c>
      <c r="Y15" s="197"/>
      <c r="Z15" s="198"/>
      <c r="AA15" s="199"/>
      <c r="AB15" s="199"/>
      <c r="AC15" s="202"/>
      <c r="AD15" s="203"/>
      <c r="AE15" s="204"/>
      <c r="AF15" s="205"/>
      <c r="AG15" s="202"/>
      <c r="AH15" s="203"/>
      <c r="AI15" s="204"/>
      <c r="AJ15" s="205"/>
      <c r="AP15" s="442" t="s">
        <v>552</v>
      </c>
      <c r="AQ15" s="443"/>
      <c r="AR15" s="443" t="s">
        <v>553</v>
      </c>
      <c r="AS15" s="444"/>
    </row>
    <row r="16" spans="3:50" ht="15" customHeight="1" x14ac:dyDescent="0.2">
      <c r="C16" s="354" t="s">
        <v>559</v>
      </c>
      <c r="D16" s="406"/>
      <c r="E16" s="348">
        <f>IF(E17&gt;F17,1,0)+IF(E18&gt;F18,1,0)+IF(E19&gt;F19,1,0)+IF(G17&gt;H17,1,0)+IF(G18&gt;H18,1,0)+IF(G19&gt;H19,1,0)</f>
        <v>3</v>
      </c>
      <c r="F16" s="349"/>
      <c r="G16" s="349">
        <f>IF(F17&gt;E17,1,0)+IF(F18&gt;E18,1,0)+IF(F19&gt;E19,1,0)+IF(H17&gt;G17,1,0)+IF(H18&gt;G18,1,0)+IF(H19&gt;G19,1,0)</f>
        <v>3</v>
      </c>
      <c r="H16" s="347"/>
      <c r="I16" s="348">
        <f>IF(I17&gt;J17,1,0)+IF(I18&gt;J18,1,0)+IF(I19&gt;J19,1,0)+IF(K17&gt;L17,1,0)+IF(K18&gt;L18,1,0)+IF(K19&gt;L19,1,0)</f>
        <v>4</v>
      </c>
      <c r="J16" s="349"/>
      <c r="K16" s="349">
        <f>IF(J17&gt;I17,1,0)+IF(J18&gt;I18,1,0)+IF(J19&gt;I19,1,0)+IF(L17&gt;K17,1,0)+IF(L18&gt;K18,1,0)+IF(L19&gt;K19,1,0)</f>
        <v>2</v>
      </c>
      <c r="L16" s="347"/>
      <c r="M16" s="348">
        <f>IF(M17&gt;N17,1,0)+IF(M18&gt;N18,1,0)+IF(M19&gt;N19,1,0)+IF(O17&gt;P17,1,0)+IF(O18&gt;P18,1,0)+IF(O19&gt;P19,1,0)</f>
        <v>6</v>
      </c>
      <c r="N16" s="349"/>
      <c r="O16" s="349">
        <f>IF(N17&gt;M17,1,0)+IF(N18&gt;M18,1,0)+IF(N19&gt;M19,1,0)+IF(P17&gt;O17,1,0)+IF(P18&gt;O18,1,0)+IF(P19&gt;O19,1,0)</f>
        <v>0</v>
      </c>
      <c r="P16" s="347"/>
      <c r="Q16" s="449"/>
      <c r="R16" s="400"/>
      <c r="S16" s="400"/>
      <c r="T16" s="401"/>
      <c r="U16" s="348">
        <f>IF(U17&gt;V17,1,0)+IF(U18&gt;V18,1,0)+IF(U19&gt;V19,1,0)+IF(W17&gt;X17,1,0)+IF(W18&gt;X18,1,0)+IF(W19&gt;X19,1,0)</f>
        <v>4</v>
      </c>
      <c r="V16" s="349"/>
      <c r="W16" s="349">
        <f>IF(V17&gt;U17,1,0)+IF(V18&gt;U18,1,0)+IF(V19&gt;U19,1,0)+IF(X17&gt;W17,1,0)+IF(X18&gt;W18,1,0)+IF(X19&gt;W19,1,0)</f>
        <v>2</v>
      </c>
      <c r="X16" s="347"/>
      <c r="Y16" s="348">
        <f>IF(Y17&gt;Z17,1,0)+IF(Y18&gt;Z18,1,0)+IF(Y19&gt;Z19,1,0)+IF(AA17&gt;AB17,1,0)+IF(AA18&gt;AB18,1,0)+IF(AA19&gt;AB19,1,0)</f>
        <v>0</v>
      </c>
      <c r="Z16" s="349"/>
      <c r="AA16" s="349">
        <f>IF(Z17&gt;Y17,1,0)+IF(Z18&gt;Y18,1,0)+IF(Z19&gt;Y19,1,0)+IF(AB17&gt;AA17,1,0)+IF(AB18&gt;AA18,1,0)+IF(AB19&gt;AA19,1,0)</f>
        <v>0</v>
      </c>
      <c r="AB16" s="383"/>
      <c r="AC16" s="348">
        <f>IF(AC17&gt;AD17,1,0)+IF(AC18&gt;AD18,1,0)+IF(AC19&gt;AD19,1,0)+IF(AE17&gt;AF17,1,0)+IF(AE18&gt;AF18,1,0)+IF(AE19&gt;AF19,1,0)</f>
        <v>0</v>
      </c>
      <c r="AD16" s="349"/>
      <c r="AE16" s="349">
        <f>IF(AD17&gt;AC17,1,0)+IF(AD18&gt;AC18,1,0)+IF(AD19&gt;AC19,1,0)+IF(AF17&gt;AE17,1,0)+IF(AF18&gt;AE18,1,0)+IF(AF19&gt;AE19,1,0)</f>
        <v>0</v>
      </c>
      <c r="AF16" s="383"/>
      <c r="AG16" s="348">
        <f>IF(AG17&gt;AH17,1,0)+IF(AG18&gt;AH18,1,0)+IF(AG19&gt;AH19,1,0)+IF(AI17&gt;AJ17,1,0)+IF(AI18&gt;AJ18,1,0)+IF(AI19&gt;AJ19,1,0)</f>
        <v>0</v>
      </c>
      <c r="AH16" s="349"/>
      <c r="AI16" s="349">
        <f>IF(AH17&gt;AG17,1,0)+IF(AH18&gt;AG18,1,0)+IF(AH19&gt;AG19,1,0)+IF(AJ17&gt;AI17,1,0)+IF(AJ18&gt;AI18,1,0)+IF(AJ19&gt;AI19,1,0)</f>
        <v>0</v>
      </c>
      <c r="AJ16" s="347"/>
      <c r="AP16" s="442"/>
      <c r="AQ16" s="443"/>
      <c r="AR16" s="443"/>
      <c r="AS16" s="444"/>
    </row>
    <row r="17" spans="3:45" ht="15" customHeight="1" x14ac:dyDescent="0.2">
      <c r="C17" s="356"/>
      <c r="D17" s="407"/>
      <c r="E17" s="178">
        <f>R5</f>
        <v>10</v>
      </c>
      <c r="F17" s="179">
        <f>Q5</f>
        <v>12</v>
      </c>
      <c r="G17" s="180">
        <f>T5</f>
        <v>13</v>
      </c>
      <c r="H17" s="181">
        <f>S5</f>
        <v>7</v>
      </c>
      <c r="I17" s="178">
        <f>R9</f>
        <v>5</v>
      </c>
      <c r="J17" s="179">
        <f>Q9</f>
        <v>9</v>
      </c>
      <c r="K17" s="180">
        <f>T9</f>
        <v>11</v>
      </c>
      <c r="L17" s="181">
        <f>S9</f>
        <v>6</v>
      </c>
      <c r="M17" s="178">
        <f>R13</f>
        <v>13</v>
      </c>
      <c r="N17" s="179">
        <f>Q13</f>
        <v>7</v>
      </c>
      <c r="O17" s="180">
        <f>T13</f>
        <v>13</v>
      </c>
      <c r="P17" s="181">
        <f>S13</f>
        <v>8</v>
      </c>
      <c r="Q17" s="450"/>
      <c r="R17" s="378"/>
      <c r="S17" s="378"/>
      <c r="T17" s="402"/>
      <c r="U17" s="178">
        <v>11</v>
      </c>
      <c r="V17" s="180">
        <v>13</v>
      </c>
      <c r="W17" s="182">
        <v>13</v>
      </c>
      <c r="X17" s="181">
        <v>6</v>
      </c>
      <c r="Y17" s="178"/>
      <c r="Z17" s="179"/>
      <c r="AA17" s="180"/>
      <c r="AB17" s="180"/>
      <c r="AC17" s="183"/>
      <c r="AD17" s="184"/>
      <c r="AE17" s="185"/>
      <c r="AF17" s="186"/>
      <c r="AG17" s="183"/>
      <c r="AH17" s="184"/>
      <c r="AI17" s="185"/>
      <c r="AJ17" s="186"/>
      <c r="AP17" s="442" t="s">
        <v>554</v>
      </c>
      <c r="AQ17" s="443"/>
      <c r="AR17" s="443" t="s">
        <v>555</v>
      </c>
      <c r="AS17" s="444"/>
    </row>
    <row r="18" spans="3:45" ht="15" customHeight="1" x14ac:dyDescent="0.2">
      <c r="C18" s="356"/>
      <c r="D18" s="407"/>
      <c r="E18" s="192">
        <f>R6</f>
        <v>10</v>
      </c>
      <c r="F18" s="193">
        <f>Q6</f>
        <v>13</v>
      </c>
      <c r="G18" s="194">
        <f>T6</f>
        <v>11</v>
      </c>
      <c r="H18" s="195">
        <f>S6</f>
        <v>7</v>
      </c>
      <c r="I18" s="192">
        <f>R10</f>
        <v>13</v>
      </c>
      <c r="J18" s="193">
        <f>Q10</f>
        <v>5</v>
      </c>
      <c r="K18" s="194">
        <f>T10</f>
        <v>6</v>
      </c>
      <c r="L18" s="195">
        <f>S10</f>
        <v>13</v>
      </c>
      <c r="M18" s="192">
        <f>R14</f>
        <v>13</v>
      </c>
      <c r="N18" s="193">
        <f>Q14</f>
        <v>0</v>
      </c>
      <c r="O18" s="194">
        <f>T14</f>
        <v>13</v>
      </c>
      <c r="P18" s="195">
        <f>S14</f>
        <v>7</v>
      </c>
      <c r="Q18" s="450"/>
      <c r="R18" s="378"/>
      <c r="S18" s="378"/>
      <c r="T18" s="402"/>
      <c r="U18" s="192">
        <v>11</v>
      </c>
      <c r="V18" s="194">
        <v>12</v>
      </c>
      <c r="W18" s="196">
        <v>13</v>
      </c>
      <c r="X18" s="195">
        <v>9</v>
      </c>
      <c r="Y18" s="192"/>
      <c r="Z18" s="193"/>
      <c r="AA18" s="194"/>
      <c r="AB18" s="194"/>
      <c r="AC18" s="183"/>
      <c r="AD18" s="184"/>
      <c r="AE18" s="185"/>
      <c r="AF18" s="186"/>
      <c r="AG18" s="183"/>
      <c r="AH18" s="184"/>
      <c r="AI18" s="185"/>
      <c r="AJ18" s="186"/>
      <c r="AP18" s="442"/>
      <c r="AQ18" s="443"/>
      <c r="AR18" s="443"/>
      <c r="AS18" s="444"/>
    </row>
    <row r="19" spans="3:45" ht="15" customHeight="1" thickBot="1" x14ac:dyDescent="0.25">
      <c r="C19" s="358"/>
      <c r="D19" s="408"/>
      <c r="E19" s="197">
        <f>R7</f>
        <v>12</v>
      </c>
      <c r="F19" s="198">
        <f>Q7</f>
        <v>6</v>
      </c>
      <c r="G19" s="199">
        <f>T7</f>
        <v>12</v>
      </c>
      <c r="H19" s="200">
        <f>S7</f>
        <v>13</v>
      </c>
      <c r="I19" s="197">
        <f>R11</f>
        <v>13</v>
      </c>
      <c r="J19" s="198">
        <f>Q11</f>
        <v>1</v>
      </c>
      <c r="K19" s="199">
        <f>T11</f>
        <v>13</v>
      </c>
      <c r="L19" s="200">
        <f>S11</f>
        <v>7</v>
      </c>
      <c r="M19" s="197">
        <f>R15</f>
        <v>13</v>
      </c>
      <c r="N19" s="198">
        <f>Q15</f>
        <v>2</v>
      </c>
      <c r="O19" s="199">
        <f>T15</f>
        <v>13</v>
      </c>
      <c r="P19" s="200">
        <f>S15</f>
        <v>1</v>
      </c>
      <c r="Q19" s="451"/>
      <c r="R19" s="410"/>
      <c r="S19" s="410"/>
      <c r="T19" s="448"/>
      <c r="U19" s="197">
        <v>13</v>
      </c>
      <c r="V19" s="199">
        <v>7</v>
      </c>
      <c r="W19" s="201">
        <v>12</v>
      </c>
      <c r="X19" s="200">
        <v>11</v>
      </c>
      <c r="Y19" s="197"/>
      <c r="Z19" s="198"/>
      <c r="AA19" s="199"/>
      <c r="AB19" s="199"/>
      <c r="AC19" s="183"/>
      <c r="AD19" s="184"/>
      <c r="AE19" s="185"/>
      <c r="AF19" s="186"/>
      <c r="AG19" s="183"/>
      <c r="AH19" s="184"/>
      <c r="AI19" s="185"/>
      <c r="AJ19" s="186"/>
      <c r="AP19" s="442" t="s">
        <v>556</v>
      </c>
      <c r="AQ19" s="443"/>
      <c r="AR19" s="443" t="s">
        <v>557</v>
      </c>
      <c r="AS19" s="444"/>
    </row>
    <row r="20" spans="3:45" ht="15" customHeight="1" thickBot="1" x14ac:dyDescent="0.25">
      <c r="C20" s="354" t="s">
        <v>324</v>
      </c>
      <c r="D20" s="406"/>
      <c r="E20" s="348">
        <f>IF(E21&gt;F21,1,0)+IF(E22&gt;F22,1,0)+IF(E23&gt;F23,1,0)+IF(G21&gt;H21,1,0)+IF(G22&gt;H22,1,0)+IF(G23&gt;H23,1,0)</f>
        <v>5</v>
      </c>
      <c r="F20" s="349"/>
      <c r="G20" s="349">
        <f>IF(F21&gt;E21,1,0)+IF(F22&gt;E22,1,0)+IF(F23&gt;E23,1,0)+IF(H21&gt;G21,1,0)+IF(H22&gt;G22,1,0)+IF(H23&gt;G23,1,0)</f>
        <v>1</v>
      </c>
      <c r="H20" s="347"/>
      <c r="I20" s="348">
        <f>IF(I21&gt;J21,1,0)+IF(I22&gt;J22,1,0)+IF(I23&gt;J23,1,0)+IF(K21&gt;L21,1,0)+IF(K22&gt;L22,1,0)+IF(K23&gt;L23,1,0)</f>
        <v>4</v>
      </c>
      <c r="J20" s="349"/>
      <c r="K20" s="349">
        <f>IF(J21&gt;I21,1,0)+IF(J22&gt;I22,1,0)+IF(J23&gt;I23,1,0)+IF(L21&gt;K21,1,0)+IF(L22&gt;K22,1,0)+IF(L23&gt;K23,1,0)</f>
        <v>2</v>
      </c>
      <c r="L20" s="347"/>
      <c r="M20" s="348">
        <f>IF(M21&gt;N21,1,0)+IF(M22&gt;N22,1,0)+IF(M23&gt;N23,1,0)+IF(O21&gt;P21,1,0)+IF(O22&gt;P22,1,0)+IF(O23&gt;P23,1,0)</f>
        <v>6</v>
      </c>
      <c r="N20" s="349"/>
      <c r="O20" s="349">
        <f>IF(N21&gt;M21,1,0)+IF(N22&gt;M22,1,0)+IF(N23&gt;M23,1,0)+IF(P21&gt;O21,1,0)+IF(P22&gt;O22,1,0)+IF(P23&gt;O23,1,0)</f>
        <v>0</v>
      </c>
      <c r="P20" s="347"/>
      <c r="Q20" s="348">
        <f>IF(Q21&gt;R21,1,0)+IF(Q22&gt;R22,1,0)+IF(Q23&gt;R23,1,0)+IF(S21&gt;T21,1,0)+IF(S22&gt;T22,1,0)+IF(S23&gt;T23,1,0)</f>
        <v>2</v>
      </c>
      <c r="R20" s="349"/>
      <c r="S20" s="349">
        <f>IF(R21&gt;Q21,1,0)+IF(R22&gt;Q22,1,0)+IF(R23&gt;Q23,1,0)+IF(T21&gt;S21,1,0)+IF(T22&gt;S22,1,0)+IF(T23&gt;S23,1,0)</f>
        <v>4</v>
      </c>
      <c r="T20" s="347"/>
      <c r="U20" s="399"/>
      <c r="V20" s="400"/>
      <c r="W20" s="400"/>
      <c r="X20" s="401"/>
      <c r="Y20" s="348">
        <f>IF(Y21&gt;Z21,1,0)+IF(Y22&gt;Z22,1,0)+IF(Y23&gt;Z23,1,0)+IF(AA21&gt;AB21,1,0)+IF(AA22&gt;AB22,1,0)+IF(AA23&gt;AB23,1,0)</f>
        <v>0</v>
      </c>
      <c r="Z20" s="349"/>
      <c r="AA20" s="349">
        <f>IF(Z21&gt;Y21,1,0)+IF(Z22&gt;Y22,1,0)+IF(Z23&gt;Y23,1,0)+IF(AB21&gt;AA21,1,0)+IF(AB22&gt;AA22,1,0)+IF(AB23&gt;AA23,1,0)</f>
        <v>0</v>
      </c>
      <c r="AB20" s="383"/>
      <c r="AC20" s="348">
        <f>IF(AC21&gt;AD21,1,0)+IF(AC22&gt;AD22,1,0)+IF(AC23&gt;AD23,1,0)+IF(AE21&gt;AF21,1,0)+IF(AE22&gt;AF22,1,0)+IF(AE23&gt;AF23,1,0)</f>
        <v>0</v>
      </c>
      <c r="AD20" s="349"/>
      <c r="AE20" s="349">
        <f>IF(AD21&gt;AC21,1,0)+IF(AD22&gt;AC22,1,0)+IF(AD23&gt;AC23,1,0)+IF(AF21&gt;AE21,1,0)+IF(AF22&gt;AE22,1,0)+IF(AF23&gt;AE23,1,0)</f>
        <v>0</v>
      </c>
      <c r="AF20" s="383"/>
      <c r="AG20" s="348">
        <f>IF(AG21&gt;AH21,1,0)+IF(AG22&gt;AH22,1,0)+IF(AG23&gt;AH23,1,0)+IF(AI21&gt;AJ21,1,0)+IF(AI22&gt;AJ22,1,0)+IF(AI23&gt;AJ23,1,0)</f>
        <v>0</v>
      </c>
      <c r="AH20" s="349"/>
      <c r="AI20" s="349">
        <f>IF(AH21&gt;AG21,1,0)+IF(AH22&gt;AG22,1,0)+IF(AH23&gt;AG23,1,0)+IF(AJ21&gt;AI21,1,0)+IF(AJ22&gt;AI22,1,0)+IF(AJ23&gt;AI23,1,0)</f>
        <v>0</v>
      </c>
      <c r="AJ20" s="347"/>
      <c r="AP20" s="445"/>
      <c r="AQ20" s="446"/>
      <c r="AR20" s="446"/>
      <c r="AS20" s="447"/>
    </row>
    <row r="21" spans="3:45" ht="15" customHeight="1" x14ac:dyDescent="0.2">
      <c r="C21" s="356"/>
      <c r="D21" s="407"/>
      <c r="E21" s="178">
        <f>V5</f>
        <v>7</v>
      </c>
      <c r="F21" s="179">
        <f>U5</f>
        <v>13</v>
      </c>
      <c r="G21" s="180">
        <f>X5</f>
        <v>13</v>
      </c>
      <c r="H21" s="181">
        <f>W5</f>
        <v>7</v>
      </c>
      <c r="I21" s="178">
        <f>V9</f>
        <v>13</v>
      </c>
      <c r="J21" s="179">
        <f>U9</f>
        <v>10</v>
      </c>
      <c r="K21" s="180">
        <f>X9</f>
        <v>13</v>
      </c>
      <c r="L21" s="181">
        <f>W9</f>
        <v>3</v>
      </c>
      <c r="M21" s="178">
        <f>V13</f>
        <v>13</v>
      </c>
      <c r="N21" s="179">
        <f>U13</f>
        <v>1</v>
      </c>
      <c r="O21" s="180">
        <f>X13</f>
        <v>13</v>
      </c>
      <c r="P21" s="181">
        <f>W13</f>
        <v>6</v>
      </c>
      <c r="Q21" s="178">
        <f>V17</f>
        <v>13</v>
      </c>
      <c r="R21" s="179">
        <f>U17</f>
        <v>11</v>
      </c>
      <c r="S21" s="180">
        <f>X17</f>
        <v>6</v>
      </c>
      <c r="T21" s="181">
        <f>W17</f>
        <v>13</v>
      </c>
      <c r="U21" s="377"/>
      <c r="V21" s="378"/>
      <c r="W21" s="378"/>
      <c r="X21" s="402"/>
      <c r="Y21" s="178"/>
      <c r="Z21" s="179"/>
      <c r="AA21" s="180"/>
      <c r="AB21" s="180"/>
      <c r="AC21" s="183"/>
      <c r="AD21" s="184"/>
      <c r="AE21" s="185"/>
      <c r="AF21" s="186"/>
      <c r="AG21" s="183"/>
      <c r="AH21" s="184"/>
      <c r="AI21" s="185"/>
      <c r="AJ21" s="186"/>
    </row>
    <row r="22" spans="3:45" ht="15" customHeight="1" x14ac:dyDescent="0.2">
      <c r="C22" s="356"/>
      <c r="D22" s="407"/>
      <c r="E22" s="192">
        <f>V6</f>
        <v>13</v>
      </c>
      <c r="F22" s="193">
        <f>U6</f>
        <v>2</v>
      </c>
      <c r="G22" s="194">
        <f>X6</f>
        <v>13</v>
      </c>
      <c r="H22" s="195">
        <f>W6</f>
        <v>4</v>
      </c>
      <c r="I22" s="192">
        <f>V10</f>
        <v>12</v>
      </c>
      <c r="J22" s="193">
        <f>U10</f>
        <v>8</v>
      </c>
      <c r="K22" s="194">
        <f>X10</f>
        <v>8</v>
      </c>
      <c r="L22" s="195">
        <f>W10</f>
        <v>13</v>
      </c>
      <c r="M22" s="192">
        <f>V14</f>
        <v>13</v>
      </c>
      <c r="N22" s="193">
        <f>U14</f>
        <v>3</v>
      </c>
      <c r="O22" s="194">
        <f>X14</f>
        <v>13</v>
      </c>
      <c r="P22" s="195">
        <f>W14</f>
        <v>1</v>
      </c>
      <c r="Q22" s="192">
        <f>V18</f>
        <v>12</v>
      </c>
      <c r="R22" s="193">
        <f>U18</f>
        <v>11</v>
      </c>
      <c r="S22" s="194">
        <f>X18</f>
        <v>9</v>
      </c>
      <c r="T22" s="195">
        <f>W18</f>
        <v>13</v>
      </c>
      <c r="U22" s="377"/>
      <c r="V22" s="378"/>
      <c r="W22" s="378"/>
      <c r="X22" s="402"/>
      <c r="Y22" s="192"/>
      <c r="Z22" s="193"/>
      <c r="AA22" s="194"/>
      <c r="AB22" s="194"/>
      <c r="AC22" s="183"/>
      <c r="AD22" s="184"/>
      <c r="AE22" s="185"/>
      <c r="AF22" s="186"/>
      <c r="AG22" s="183"/>
      <c r="AH22" s="184"/>
      <c r="AI22" s="185"/>
      <c r="AJ22" s="186"/>
    </row>
    <row r="23" spans="3:45" ht="15" customHeight="1" thickBot="1" x14ac:dyDescent="0.25">
      <c r="C23" s="358"/>
      <c r="D23" s="408"/>
      <c r="E23" s="197">
        <f>V7</f>
        <v>13</v>
      </c>
      <c r="F23" s="198">
        <f>U7</f>
        <v>0</v>
      </c>
      <c r="G23" s="199">
        <f>X7</f>
        <v>13</v>
      </c>
      <c r="H23" s="200">
        <f>W7</f>
        <v>3</v>
      </c>
      <c r="I23" s="197">
        <f>V11</f>
        <v>1</v>
      </c>
      <c r="J23" s="198">
        <f>U11</f>
        <v>13</v>
      </c>
      <c r="K23" s="199">
        <f>X11</f>
        <v>13</v>
      </c>
      <c r="L23" s="200">
        <f>W11</f>
        <v>4</v>
      </c>
      <c r="M23" s="197">
        <f>V15</f>
        <v>13</v>
      </c>
      <c r="N23" s="198">
        <f>U15</f>
        <v>0</v>
      </c>
      <c r="O23" s="199">
        <f>X15</f>
        <v>13</v>
      </c>
      <c r="P23" s="200">
        <f>W15</f>
        <v>4</v>
      </c>
      <c r="Q23" s="197">
        <f>V19</f>
        <v>7</v>
      </c>
      <c r="R23" s="198">
        <f>U19</f>
        <v>13</v>
      </c>
      <c r="S23" s="199">
        <f>X19</f>
        <v>11</v>
      </c>
      <c r="T23" s="200">
        <f>W19</f>
        <v>12</v>
      </c>
      <c r="U23" s="409"/>
      <c r="V23" s="410"/>
      <c r="W23" s="410"/>
      <c r="X23" s="448"/>
      <c r="Y23" s="197"/>
      <c r="Z23" s="198"/>
      <c r="AA23" s="199"/>
      <c r="AB23" s="199"/>
      <c r="AC23" s="202"/>
      <c r="AD23" s="203"/>
      <c r="AE23" s="204"/>
      <c r="AF23" s="205"/>
      <c r="AG23" s="202"/>
      <c r="AH23" s="203"/>
      <c r="AI23" s="204"/>
      <c r="AJ23" s="205"/>
    </row>
    <row r="24" spans="3:45" ht="15" hidden="1" customHeight="1" x14ac:dyDescent="0.2">
      <c r="C24" s="434" t="s">
        <v>560</v>
      </c>
      <c r="D24" s="435"/>
      <c r="E24" s="348">
        <f>IF(E25&gt;F25,1,0)+IF(E26&gt;F26,1,0)+IF(E27&gt;F27,1,0)+IF(G25&gt;H25,1,0)+IF(G26&gt;H26,1,0)+IF(G27&gt;H27,1,0)</f>
        <v>0</v>
      </c>
      <c r="F24" s="349"/>
      <c r="G24" s="349">
        <f>IF(F25&gt;E25,1,0)+IF(F26&gt;E26,1,0)+IF(F27&gt;E27,1,0)+IF(H25&gt;G25,1,0)+IF(H26&gt;G26,1,0)+IF(H27&gt;G27,1,0)</f>
        <v>0</v>
      </c>
      <c r="H24" s="347"/>
      <c r="I24" s="348">
        <f>IF(I25&gt;J25,1,0)+IF(I26&gt;J26,1,0)+IF(I27&gt;J27,1,0)+IF(K25&gt;L25,1,0)+IF(K26&gt;L26,1,0)+IF(K27&gt;L27,1,0)</f>
        <v>0</v>
      </c>
      <c r="J24" s="349"/>
      <c r="K24" s="349">
        <f>IF(J25&gt;I25,1,0)+IF(J26&gt;I26,1,0)+IF(J27&gt;I27,1,0)+IF(L25&gt;K25,1,0)+IF(L26&gt;K26,1,0)+IF(L27&gt;K27,1,0)</f>
        <v>0</v>
      </c>
      <c r="L24" s="347"/>
      <c r="M24" s="348">
        <f>IF(M25&gt;N25,1,0)+IF(M26&gt;N26,1,0)+IF(M27&gt;N27,1,0)+IF(O25&gt;P25,1,0)+IF(O26&gt;P26,1,0)+IF(O27&gt;P27,1,0)</f>
        <v>0</v>
      </c>
      <c r="N24" s="349"/>
      <c r="O24" s="349">
        <f>IF(N25&gt;M25,1,0)+IF(N26&gt;M26,1,0)+IF(N27&gt;M27,1,0)+IF(P25&gt;O25,1,0)+IF(P26&gt;O26,1,0)+IF(P27&gt;O27,1,0)</f>
        <v>0</v>
      </c>
      <c r="P24" s="347"/>
      <c r="Q24" s="348">
        <f>IF(Q25&gt;R25,1,0)+IF(Q26&gt;R26,1,0)+IF(Q27&gt;R27,1,0)+IF(S25&gt;T25,1,0)+IF(S26&gt;T26,1,0)+IF(S27&gt;T27,1,0)</f>
        <v>0</v>
      </c>
      <c r="R24" s="349"/>
      <c r="S24" s="349">
        <f>IF(R25&gt;Q25,1,0)+IF(R26&gt;Q26,1,0)+IF(R27&gt;Q27,1,0)+IF(T25&gt;S25,1,0)+IF(T26&gt;S26,1,0)+IF(T27&gt;S27,1,0)</f>
        <v>0</v>
      </c>
      <c r="T24" s="347"/>
      <c r="U24" s="348">
        <f>IF(U25&gt;V25,1,0)+IF(U26&gt;V26,1,0)+IF(U27&gt;V27,1,0)+IF(W25&gt;X25,1,0)+IF(W26&gt;X26,1,0)+IF(W27&gt;X27,1,0)</f>
        <v>0</v>
      </c>
      <c r="V24" s="349"/>
      <c r="W24" s="349">
        <f>IF(V25&gt;U25,1,0)+IF(V26&gt;U26,1,0)+IF(V27&gt;U27,1,0)+IF(X25&gt;W25,1,0)+IF(X26&gt;W26,1,0)+IF(X27&gt;W27,1,0)</f>
        <v>0</v>
      </c>
      <c r="X24" s="347"/>
      <c r="Y24" s="440"/>
      <c r="Z24" s="385"/>
      <c r="AA24" s="385"/>
      <c r="AB24" s="386"/>
      <c r="AC24" s="348">
        <f>IF(AC25&gt;AD25,1,0)+IF(AC26&gt;AD26,1,0)+IF(AC27&gt;AD27,1,0)+IF(AE25&gt;AF25,1,0)+IF(AE26&gt;AF26,1,0)+IF(AE27&gt;AF27,1,0)</f>
        <v>0</v>
      </c>
      <c r="AD24" s="349"/>
      <c r="AE24" s="349">
        <f>IF(AD25&gt;AC25,1,0)+IF(AD26&gt;AC26,1,0)+IF(AD27&gt;AC27,1,0)+IF(AF25&gt;AE25,1,0)+IF(AF26&gt;AE26,1,0)+IF(AF27&gt;AE27,1,0)</f>
        <v>0</v>
      </c>
      <c r="AF24" s="347"/>
      <c r="AG24" s="348">
        <f>IF(AG25&gt;AH25,1,0)+IF(AG26&gt;AH26,1,0)+IF(AG27&gt;AH27,1,0)+IF(AI25&gt;AJ25,1,0)+IF(AI26&gt;AJ26,1,0)+IF(AI27&gt;AJ27,1,0)</f>
        <v>0</v>
      </c>
      <c r="AH24" s="349"/>
      <c r="AI24" s="349">
        <f>IF(AH25&gt;AG25,1,0)+IF(AH26&gt;AG26,1,0)+IF(AH27&gt;AG27,1,0)+IF(AJ25&gt;AI25,1,0)+IF(AJ26&gt;AI26,1,0)+IF(AJ27&gt;AI27,1,0)</f>
        <v>0</v>
      </c>
      <c r="AJ24" s="347"/>
    </row>
    <row r="25" spans="3:45" ht="15" hidden="1" customHeight="1" x14ac:dyDescent="0.2">
      <c r="C25" s="436"/>
      <c r="D25" s="437"/>
      <c r="E25" s="178">
        <f>Z5</f>
        <v>0</v>
      </c>
      <c r="F25" s="179">
        <f>Y5</f>
        <v>0</v>
      </c>
      <c r="G25" s="180">
        <f>AB5</f>
        <v>0</v>
      </c>
      <c r="H25" s="181">
        <f>AA5</f>
        <v>0</v>
      </c>
      <c r="I25" s="178">
        <f>Z9</f>
        <v>0</v>
      </c>
      <c r="J25" s="179">
        <f>Y9</f>
        <v>0</v>
      </c>
      <c r="K25" s="180">
        <f>AB9</f>
        <v>0</v>
      </c>
      <c r="L25" s="181">
        <f>AA9</f>
        <v>0</v>
      </c>
      <c r="M25" s="178">
        <f>Z13</f>
        <v>0</v>
      </c>
      <c r="N25" s="179">
        <f>Y13</f>
        <v>0</v>
      </c>
      <c r="O25" s="180">
        <f>AB13</f>
        <v>0</v>
      </c>
      <c r="P25" s="181">
        <f>AA13</f>
        <v>0</v>
      </c>
      <c r="Q25" s="178">
        <f>Z17</f>
        <v>0</v>
      </c>
      <c r="R25" s="179">
        <f>Y17</f>
        <v>0</v>
      </c>
      <c r="S25" s="180">
        <f>AB17</f>
        <v>0</v>
      </c>
      <c r="T25" s="181">
        <f>AA17</f>
        <v>0</v>
      </c>
      <c r="U25" s="178">
        <f>Z21</f>
        <v>0</v>
      </c>
      <c r="V25" s="179">
        <f>Y21</f>
        <v>0</v>
      </c>
      <c r="W25" s="180">
        <f>AB21</f>
        <v>0</v>
      </c>
      <c r="X25" s="181">
        <f>AA21</f>
        <v>0</v>
      </c>
      <c r="Y25" s="441"/>
      <c r="Z25" s="388"/>
      <c r="AA25" s="388"/>
      <c r="AB25" s="389"/>
      <c r="AC25" s="183"/>
      <c r="AD25" s="184"/>
      <c r="AE25" s="185"/>
      <c r="AF25" s="186"/>
      <c r="AG25" s="183"/>
      <c r="AH25" s="184"/>
      <c r="AI25" s="185"/>
      <c r="AJ25" s="186"/>
    </row>
    <row r="26" spans="3:45" ht="15" hidden="1" customHeight="1" x14ac:dyDescent="0.2">
      <c r="C26" s="436"/>
      <c r="D26" s="437"/>
      <c r="E26" s="192">
        <f>Z6</f>
        <v>0</v>
      </c>
      <c r="F26" s="193">
        <f>Y6</f>
        <v>0</v>
      </c>
      <c r="G26" s="194">
        <f>AB6</f>
        <v>0</v>
      </c>
      <c r="H26" s="195">
        <f>AA6</f>
        <v>0</v>
      </c>
      <c r="I26" s="192">
        <f>Z10</f>
        <v>0</v>
      </c>
      <c r="J26" s="193">
        <f>Y10</f>
        <v>0</v>
      </c>
      <c r="K26" s="194">
        <f>AB10</f>
        <v>0</v>
      </c>
      <c r="L26" s="195">
        <f>AA10</f>
        <v>0</v>
      </c>
      <c r="M26" s="192">
        <f>Z14</f>
        <v>0</v>
      </c>
      <c r="N26" s="193">
        <f>Y14</f>
        <v>0</v>
      </c>
      <c r="O26" s="194">
        <f>AB14</f>
        <v>0</v>
      </c>
      <c r="P26" s="195">
        <f>AA14</f>
        <v>0</v>
      </c>
      <c r="Q26" s="192">
        <f>Z18</f>
        <v>0</v>
      </c>
      <c r="R26" s="193">
        <f>Y18</f>
        <v>0</v>
      </c>
      <c r="S26" s="194">
        <f>AB18</f>
        <v>0</v>
      </c>
      <c r="T26" s="195">
        <f>AA18</f>
        <v>0</v>
      </c>
      <c r="U26" s="192">
        <f>Z22</f>
        <v>0</v>
      </c>
      <c r="V26" s="193">
        <f>Y22</f>
        <v>0</v>
      </c>
      <c r="W26" s="194">
        <f>AB22</f>
        <v>0</v>
      </c>
      <c r="X26" s="195">
        <f>AA22</f>
        <v>0</v>
      </c>
      <c r="Y26" s="441"/>
      <c r="Z26" s="388"/>
      <c r="AA26" s="388"/>
      <c r="AB26" s="389"/>
      <c r="AC26" s="183"/>
      <c r="AD26" s="184"/>
      <c r="AE26" s="185"/>
      <c r="AF26" s="186"/>
      <c r="AG26" s="183"/>
      <c r="AH26" s="184"/>
      <c r="AI26" s="185"/>
      <c r="AJ26" s="186"/>
    </row>
    <row r="27" spans="3:45" ht="15" hidden="1" customHeight="1" thickBot="1" x14ac:dyDescent="0.25">
      <c r="C27" s="436"/>
      <c r="D27" s="437"/>
      <c r="E27" s="192">
        <f>Z7</f>
        <v>0</v>
      </c>
      <c r="F27" s="193">
        <f>Y7</f>
        <v>0</v>
      </c>
      <c r="G27" s="194">
        <f>AB7</f>
        <v>0</v>
      </c>
      <c r="H27" s="195">
        <f>AA7</f>
        <v>0</v>
      </c>
      <c r="I27" s="192">
        <f>Z11</f>
        <v>0</v>
      </c>
      <c r="J27" s="193">
        <f>Y11</f>
        <v>0</v>
      </c>
      <c r="K27" s="194">
        <f>AB11</f>
        <v>0</v>
      </c>
      <c r="L27" s="195">
        <f>AA11</f>
        <v>0</v>
      </c>
      <c r="M27" s="192">
        <f>Z15</f>
        <v>0</v>
      </c>
      <c r="N27" s="193">
        <f>Y15</f>
        <v>0</v>
      </c>
      <c r="O27" s="194">
        <f>AB15</f>
        <v>0</v>
      </c>
      <c r="P27" s="195">
        <f>AA15</f>
        <v>0</v>
      </c>
      <c r="Q27" s="192">
        <f>Z19</f>
        <v>0</v>
      </c>
      <c r="R27" s="193">
        <f>Y19</f>
        <v>0</v>
      </c>
      <c r="S27" s="194">
        <f>AB19</f>
        <v>0</v>
      </c>
      <c r="T27" s="195">
        <f>AA19</f>
        <v>0</v>
      </c>
      <c r="U27" s="192">
        <f>Z23</f>
        <v>0</v>
      </c>
      <c r="V27" s="193">
        <f>Y23</f>
        <v>0</v>
      </c>
      <c r="W27" s="194">
        <f>AB23</f>
        <v>0</v>
      </c>
      <c r="X27" s="195">
        <f>AA23</f>
        <v>0</v>
      </c>
      <c r="Y27" s="441"/>
      <c r="Z27" s="388"/>
      <c r="AA27" s="388"/>
      <c r="AB27" s="389"/>
      <c r="AC27" s="202"/>
      <c r="AD27" s="203"/>
      <c r="AE27" s="185"/>
      <c r="AF27" s="186"/>
      <c r="AG27" s="183"/>
      <c r="AH27" s="184"/>
      <c r="AI27" s="185"/>
      <c r="AJ27" s="186"/>
    </row>
    <row r="28" spans="3:45" ht="15" hidden="1" customHeight="1" x14ac:dyDescent="0.2">
      <c r="C28" s="434" t="s">
        <v>549</v>
      </c>
      <c r="D28" s="435"/>
      <c r="E28" s="348">
        <f>IF(E29&gt;F29,1,0)+IF(E30&gt;F30,1,0)+IF(E31&gt;F31,1,0)+IF(G29&gt;H29,1,0)+IF(G30&gt;H30,1,0)+IF(G31&gt;H31,1,0)</f>
        <v>0</v>
      </c>
      <c r="F28" s="349"/>
      <c r="G28" s="349">
        <f>IF(F29&gt;E29,1,0)+IF(F30&gt;E30,1,0)+IF(F31&gt;E31,1,0)+IF(H29&gt;G29,1,0)+IF(H30&gt;G30,1,0)+IF(H31&gt;G31,1,0)</f>
        <v>0</v>
      </c>
      <c r="H28" s="347"/>
      <c r="I28" s="348">
        <f>IF(I29&gt;J29,1,0)+IF(I30&gt;J30,1,0)+IF(I31&gt;J31,1,0)+IF(K29&gt;L29,1,0)+IF(K30&gt;L30,1,0)+IF(K31&gt;L31,1,0)</f>
        <v>0</v>
      </c>
      <c r="J28" s="349"/>
      <c r="K28" s="349">
        <f>IF(J29&gt;I29,1,0)+IF(J30&gt;I30,1,0)+IF(J31&gt;I31,1,0)+IF(L29&gt;K29,1,0)+IF(L30&gt;K30,1,0)+IF(L31&gt;K31,1,0)</f>
        <v>0</v>
      </c>
      <c r="L28" s="347"/>
      <c r="M28" s="348">
        <f>IF(M29&gt;N29,1,0)+IF(M30&gt;N30,1,0)+IF(M31&gt;N31,1,0)+IF(O29&gt;P29,1,0)+IF(O30&gt;P30,1,0)+IF(O31&gt;P31,1,0)</f>
        <v>0</v>
      </c>
      <c r="N28" s="349"/>
      <c r="O28" s="349">
        <f>IF(N29&gt;M29,1,0)+IF(N30&gt;M30,1,0)+IF(N31&gt;M31,1,0)+IF(P29&gt;O29,1,0)+IF(P30&gt;O30,1,0)+IF(P31&gt;O31,1,0)</f>
        <v>0</v>
      </c>
      <c r="P28" s="347"/>
      <c r="Q28" s="348">
        <f>IF(Q29&gt;R29,1,0)+IF(Q30&gt;R30,1,0)+IF(Q31&gt;R31,1,0)+IF(S29&gt;T29,1,0)+IF(S30&gt;T30,1,0)+IF(S31&gt;T31,1,0)</f>
        <v>0</v>
      </c>
      <c r="R28" s="349"/>
      <c r="S28" s="349">
        <f>IF(R29&gt;Q29,1,0)+IF(R30&gt;Q30,1,0)+IF(R31&gt;Q31,1,0)+IF(T29&gt;S29,1,0)+IF(T30&gt;S30,1,0)+IF(T31&gt;S31,1,0)</f>
        <v>0</v>
      </c>
      <c r="T28" s="347"/>
      <c r="U28" s="348">
        <f>IF(U29&gt;V29,1,0)+IF(U30&gt;V30,1,0)+IF(U31&gt;V31,1,0)+IF(W29&gt;X29,1,0)+IF(W30&gt;X30,1,0)+IF(W31&gt;X31,1,0)</f>
        <v>0</v>
      </c>
      <c r="V28" s="349"/>
      <c r="W28" s="349">
        <f>IF(V29&gt;U29,1,0)+IF(V30&gt;U30,1,0)+IF(V31&gt;U31,1,0)+IF(X29&gt;W29,1,0)+IF(X30&gt;W30,1,0)+IF(X31&gt;W31,1,0)</f>
        <v>0</v>
      </c>
      <c r="X28" s="347"/>
      <c r="Y28" s="348">
        <f>IF(Y29&gt;Z29,1,0)+IF(Y30&gt;Z30,1,0)+IF(Y31&gt;Z31,1,0)+IF(AA29&gt;AB29,1,0)+IF(AA30&gt;AB30,1,0)+IF(AA31&gt;AB31,1,0)</f>
        <v>0</v>
      </c>
      <c r="Z28" s="349"/>
      <c r="AA28" s="349">
        <f>IF(Z29&gt;Y29,1,0)+IF(Z30&gt;Y30,1,0)+IF(Z31&gt;Y31,1,0)+IF(AB29&gt;AA29,1,0)+IF(AB30&gt;AA30,1,0)+IF(AB31&gt;AA31,1,0)</f>
        <v>0</v>
      </c>
      <c r="AB28" s="347"/>
      <c r="AC28" s="431"/>
      <c r="AD28" s="350"/>
      <c r="AE28" s="350"/>
      <c r="AF28" s="351"/>
      <c r="AG28" s="348">
        <f>IF(AG29&gt;AH29,1,0)+IF(AG30&gt;AH30,1,0)+IF(AG31&gt;AH31,1,0)+IF(AI29&gt;AJ29,1,0)+IF(AI30&gt;AJ30,1,0)+IF(AI31&gt;AJ31,1,0)</f>
        <v>0</v>
      </c>
      <c r="AH28" s="349"/>
      <c r="AI28" s="349">
        <f>IF(AH29&gt;AG29,1,0)+IF(AH30&gt;AG30,1,0)+IF(AH31&gt;AG31,1,0)+IF(AJ29&gt;AI29,1,0)+IF(AJ30&gt;AI30,1,0)+IF(AJ31&gt;AI31,1,0)</f>
        <v>0</v>
      </c>
      <c r="AJ28" s="347"/>
    </row>
    <row r="29" spans="3:45" ht="15" hidden="1" customHeight="1" x14ac:dyDescent="0.2">
      <c r="C29" s="436"/>
      <c r="D29" s="437"/>
      <c r="E29" s="217">
        <f>AD5</f>
        <v>0</v>
      </c>
      <c r="F29" s="217">
        <f>AC5</f>
        <v>0</v>
      </c>
      <c r="G29" s="234">
        <f>AF5</f>
        <v>0</v>
      </c>
      <c r="H29" s="217">
        <f>AE5</f>
        <v>0</v>
      </c>
      <c r="I29" s="215">
        <f>AD9</f>
        <v>0</v>
      </c>
      <c r="J29" s="216">
        <f>AC9</f>
        <v>0</v>
      </c>
      <c r="K29" s="217">
        <f>AF9</f>
        <v>0</v>
      </c>
      <c r="L29" s="218">
        <f>AE9</f>
        <v>0</v>
      </c>
      <c r="M29" s="217">
        <f>AD13</f>
        <v>0</v>
      </c>
      <c r="N29" s="217">
        <f>AC13</f>
        <v>0</v>
      </c>
      <c r="O29" s="234">
        <f>AF13</f>
        <v>0</v>
      </c>
      <c r="P29" s="217">
        <f>AE13</f>
        <v>0</v>
      </c>
      <c r="Q29" s="215">
        <f>AD17</f>
        <v>0</v>
      </c>
      <c r="R29" s="216">
        <f>AC17</f>
        <v>0</v>
      </c>
      <c r="S29" s="217">
        <f>AF17</f>
        <v>0</v>
      </c>
      <c r="T29" s="218">
        <f>AE17</f>
        <v>0</v>
      </c>
      <c r="U29" s="217">
        <f>AD21</f>
        <v>0</v>
      </c>
      <c r="V29" s="217">
        <f>AC21</f>
        <v>0</v>
      </c>
      <c r="W29" s="234">
        <f>AF21</f>
        <v>0</v>
      </c>
      <c r="X29" s="217">
        <f>AE21</f>
        <v>0</v>
      </c>
      <c r="Y29" s="215">
        <f>AD25</f>
        <v>0</v>
      </c>
      <c r="Z29" s="216">
        <f>AC25</f>
        <v>0</v>
      </c>
      <c r="AA29" s="217">
        <f>AF25</f>
        <v>0</v>
      </c>
      <c r="AB29" s="218">
        <f>AE25</f>
        <v>0</v>
      </c>
      <c r="AC29" s="432"/>
      <c r="AD29" s="352"/>
      <c r="AE29" s="352"/>
      <c r="AF29" s="353"/>
      <c r="AG29" s="215"/>
      <c r="AH29" s="216"/>
      <c r="AI29" s="217"/>
      <c r="AJ29" s="218"/>
    </row>
    <row r="30" spans="3:45" ht="15" hidden="1" customHeight="1" x14ac:dyDescent="0.2">
      <c r="C30" s="436"/>
      <c r="D30" s="437"/>
      <c r="E30" s="217">
        <f>AD6</f>
        <v>0</v>
      </c>
      <c r="F30" s="217">
        <f>AC6</f>
        <v>0</v>
      </c>
      <c r="G30" s="234">
        <f>AF6</f>
        <v>0</v>
      </c>
      <c r="H30" s="217">
        <f>AE6</f>
        <v>0</v>
      </c>
      <c r="I30" s="215">
        <f>AD10</f>
        <v>0</v>
      </c>
      <c r="J30" s="216">
        <f>AC10</f>
        <v>0</v>
      </c>
      <c r="K30" s="217">
        <f>AF10</f>
        <v>0</v>
      </c>
      <c r="L30" s="218">
        <f>AE10</f>
        <v>0</v>
      </c>
      <c r="M30" s="217">
        <f>AD14</f>
        <v>0</v>
      </c>
      <c r="N30" s="217">
        <f>AC14</f>
        <v>0</v>
      </c>
      <c r="O30" s="234">
        <f>AF14</f>
        <v>0</v>
      </c>
      <c r="P30" s="217">
        <f>AE14</f>
        <v>0</v>
      </c>
      <c r="Q30" s="215">
        <f>AD18</f>
        <v>0</v>
      </c>
      <c r="R30" s="216">
        <f>AC18</f>
        <v>0</v>
      </c>
      <c r="S30" s="217">
        <f>AF18</f>
        <v>0</v>
      </c>
      <c r="T30" s="218">
        <f>AE18</f>
        <v>0</v>
      </c>
      <c r="U30" s="217">
        <f>AD22</f>
        <v>0</v>
      </c>
      <c r="V30" s="217">
        <f>AC22</f>
        <v>0</v>
      </c>
      <c r="W30" s="234">
        <f>AF22</f>
        <v>0</v>
      </c>
      <c r="X30" s="217">
        <f>AE22</f>
        <v>0</v>
      </c>
      <c r="Y30" s="215">
        <f>AD26</f>
        <v>0</v>
      </c>
      <c r="Z30" s="216">
        <f>AC26</f>
        <v>0</v>
      </c>
      <c r="AA30" s="217">
        <f>AF26</f>
        <v>0</v>
      </c>
      <c r="AB30" s="218">
        <f>AE26</f>
        <v>0</v>
      </c>
      <c r="AC30" s="432"/>
      <c r="AD30" s="352"/>
      <c r="AE30" s="352"/>
      <c r="AF30" s="353"/>
      <c r="AG30" s="215"/>
      <c r="AH30" s="216"/>
      <c r="AI30" s="217"/>
      <c r="AJ30" s="218"/>
    </row>
    <row r="31" spans="3:45" ht="15" hidden="1" customHeight="1" thickBot="1" x14ac:dyDescent="0.25">
      <c r="C31" s="436"/>
      <c r="D31" s="437"/>
      <c r="E31" s="217">
        <f>AD7</f>
        <v>0</v>
      </c>
      <c r="F31" s="217">
        <f>AC7</f>
        <v>0</v>
      </c>
      <c r="G31" s="234">
        <f>AF7</f>
        <v>0</v>
      </c>
      <c r="H31" s="217">
        <f>AE7</f>
        <v>0</v>
      </c>
      <c r="I31" s="215">
        <f>AD11</f>
        <v>0</v>
      </c>
      <c r="J31" s="216">
        <f>AC11</f>
        <v>0</v>
      </c>
      <c r="K31" s="217">
        <f>AF11</f>
        <v>0</v>
      </c>
      <c r="L31" s="218">
        <f>AE11</f>
        <v>0</v>
      </c>
      <c r="M31" s="217">
        <f>AD15</f>
        <v>0</v>
      </c>
      <c r="N31" s="217">
        <f>AC15</f>
        <v>0</v>
      </c>
      <c r="O31" s="234">
        <f>AF15</f>
        <v>0</v>
      </c>
      <c r="P31" s="217">
        <f>AE15</f>
        <v>0</v>
      </c>
      <c r="Q31" s="215">
        <f>AD19</f>
        <v>0</v>
      </c>
      <c r="R31" s="216">
        <f>AC19</f>
        <v>0</v>
      </c>
      <c r="S31" s="217">
        <f>AF19</f>
        <v>0</v>
      </c>
      <c r="T31" s="218">
        <f>AE19</f>
        <v>0</v>
      </c>
      <c r="U31" s="217">
        <f>AD23</f>
        <v>0</v>
      </c>
      <c r="V31" s="217">
        <f>AC23</f>
        <v>0</v>
      </c>
      <c r="W31" s="234">
        <f>AF23</f>
        <v>0</v>
      </c>
      <c r="X31" s="217">
        <f>AE23</f>
        <v>0</v>
      </c>
      <c r="Y31" s="215">
        <f>AD27</f>
        <v>0</v>
      </c>
      <c r="Z31" s="216">
        <f>AC27</f>
        <v>0</v>
      </c>
      <c r="AA31" s="217">
        <f>AF27</f>
        <v>0</v>
      </c>
      <c r="AB31" s="218">
        <f>AE27</f>
        <v>0</v>
      </c>
      <c r="AC31" s="433"/>
      <c r="AD31" s="360"/>
      <c r="AE31" s="360"/>
      <c r="AF31" s="361"/>
      <c r="AG31" s="219"/>
      <c r="AH31" s="220"/>
      <c r="AI31" s="221"/>
      <c r="AJ31" s="222"/>
    </row>
    <row r="32" spans="3:45" ht="15" hidden="1" customHeight="1" x14ac:dyDescent="0.2">
      <c r="C32" s="434" t="s">
        <v>561</v>
      </c>
      <c r="D32" s="435"/>
      <c r="E32" s="348">
        <f>IF(E33&gt;F33,1,0)+IF(E34&gt;F34,1,0)+IF(E35&gt;F35,1,0)+IF(G33&gt;H33,1,0)+IF(G34&gt;H34,1,0)+IF(G35&gt;H35,1,0)</f>
        <v>0</v>
      </c>
      <c r="F32" s="349"/>
      <c r="G32" s="349">
        <f>IF(F33&gt;E33,1,0)+IF(F34&gt;E34,1,0)+IF(F35&gt;E35,1,0)+IF(H33&gt;G33,1,0)+IF(H34&gt;G34,1,0)+IF(H35&gt;G35,1,0)</f>
        <v>0</v>
      </c>
      <c r="H32" s="347"/>
      <c r="I32" s="348">
        <f>IF(I33&gt;J33,1,0)+IF(I34&gt;J34,1,0)+IF(I35&gt;J35,1,0)+IF(K33&gt;L33,1,0)+IF(K34&gt;L34,1,0)+IF(K35&gt;L35,1,0)</f>
        <v>0</v>
      </c>
      <c r="J32" s="349"/>
      <c r="K32" s="349">
        <f>IF(J33&gt;I33,1,0)+IF(J34&gt;I34,1,0)+IF(J35&gt;I35,1,0)+IF(L33&gt;K33,1,0)+IF(L34&gt;K34,1,0)+IF(L35&gt;K35,1,0)</f>
        <v>0</v>
      </c>
      <c r="L32" s="347"/>
      <c r="M32" s="348">
        <f>IF(M33&gt;N33,1,0)+IF(M34&gt;N34,1,0)+IF(M35&gt;N35,1,0)+IF(O33&gt;P33,1,0)+IF(O34&gt;P34,1,0)+IF(O35&gt;P35,1,0)</f>
        <v>0</v>
      </c>
      <c r="N32" s="349"/>
      <c r="O32" s="349">
        <f>IF(N33&gt;M33,1,0)+IF(N34&gt;M34,1,0)+IF(N35&gt;M35,1,0)+IF(P33&gt;O33,1,0)+IF(P34&gt;O34,1,0)+IF(P35&gt;O35,1,0)</f>
        <v>0</v>
      </c>
      <c r="P32" s="347"/>
      <c r="Q32" s="348">
        <f>IF(Q33&gt;R33,1,0)+IF(Q34&gt;R34,1,0)+IF(Q35&gt;R35,1,0)+IF(S33&gt;T33,1,0)+IF(S34&gt;T34,1,0)+IF(S35&gt;T35,1,0)</f>
        <v>0</v>
      </c>
      <c r="R32" s="349"/>
      <c r="S32" s="349">
        <f>IF(R33&gt;Q33,1,0)+IF(R34&gt;Q34,1,0)+IF(R35&gt;Q35,1,0)+IF(T33&gt;S33,1,0)+IF(T34&gt;S34,1,0)+IF(T35&gt;S35,1,0)</f>
        <v>0</v>
      </c>
      <c r="T32" s="347"/>
      <c r="U32" s="348">
        <f>IF(U33&gt;V33,1,0)+IF(U34&gt;V34,1,0)+IF(U35&gt;V35,1,0)+IF(W33&gt;X33,1,0)+IF(W34&gt;X34,1,0)+IF(W35&gt;X35,1,0)</f>
        <v>0</v>
      </c>
      <c r="V32" s="349"/>
      <c r="W32" s="349">
        <f>IF(V33&gt;U33,1,0)+IF(V34&gt;U34,1,0)+IF(V35&gt;U35,1,0)+IF(X33&gt;W33,1,0)+IF(X34&gt;W34,1,0)+IF(X35&gt;W35,1,0)</f>
        <v>0</v>
      </c>
      <c r="X32" s="347"/>
      <c r="Y32" s="348">
        <f>IF(Y33&gt;Z33,1,0)+IF(Y34&gt;Z34,1,0)+IF(Y35&gt;Z35,1,0)+IF(AA33&gt;AB33,1,0)+IF(AA34&gt;AB34,1,0)+IF(AA35&gt;AB35,1,0)</f>
        <v>0</v>
      </c>
      <c r="Z32" s="349"/>
      <c r="AA32" s="349">
        <f>IF(Z33&gt;Y33,1,0)+IF(Z34&gt;Y34,1,0)+IF(Z35&gt;Y35,1,0)+IF(AB33&gt;AA33,1,0)+IF(AB34&gt;AA34,1,0)+IF(AB35&gt;AA35,1,0)</f>
        <v>0</v>
      </c>
      <c r="AB32" s="347"/>
      <c r="AC32" s="348">
        <f>IF(AC33&gt;AD33,1,0)+IF(AC34&gt;AD34,1,0)+IF(AC35&gt;AD35,1,0)+IF(AE33&gt;AF33,1,0)+IF(AE34&gt;AF34,1,0)+IF(AE35&gt;AF35,1,0)</f>
        <v>0</v>
      </c>
      <c r="AD32" s="349"/>
      <c r="AE32" s="349">
        <f>IF(AD33&gt;AC33,1,0)+IF(AD34&gt;AC34,1,0)+IF(AD35&gt;AC35,1,0)+IF(AF33&gt;AE33,1,0)+IF(AF34&gt;AE34,1,0)+IF(AF35&gt;AE35,1,0)</f>
        <v>0</v>
      </c>
      <c r="AF32" s="347"/>
      <c r="AG32" s="431"/>
      <c r="AH32" s="350"/>
      <c r="AI32" s="350"/>
      <c r="AJ32" s="351"/>
    </row>
    <row r="33" spans="3:36" ht="15" hidden="1" customHeight="1" x14ac:dyDescent="0.2">
      <c r="C33" s="436"/>
      <c r="D33" s="437"/>
      <c r="E33" s="215">
        <f>AH5</f>
        <v>0</v>
      </c>
      <c r="F33" s="217">
        <f>AG5</f>
        <v>0</v>
      </c>
      <c r="G33" s="234">
        <f>AJ5</f>
        <v>0</v>
      </c>
      <c r="H33" s="218">
        <f>AI5</f>
        <v>0</v>
      </c>
      <c r="I33" s="217">
        <f>AH9</f>
        <v>0</v>
      </c>
      <c r="J33" s="216">
        <f>AG9</f>
        <v>0</v>
      </c>
      <c r="K33" s="217">
        <f>AJ9</f>
        <v>0</v>
      </c>
      <c r="L33" s="217">
        <f>AI9</f>
        <v>0</v>
      </c>
      <c r="M33" s="215">
        <f>AH13</f>
        <v>0</v>
      </c>
      <c r="N33" s="217">
        <f>AG13</f>
        <v>0</v>
      </c>
      <c r="O33" s="234">
        <f>AJ13</f>
        <v>0</v>
      </c>
      <c r="P33" s="218">
        <f>AI13</f>
        <v>0</v>
      </c>
      <c r="Q33" s="217">
        <f>AH17</f>
        <v>0</v>
      </c>
      <c r="R33" s="216">
        <f>AG17</f>
        <v>0</v>
      </c>
      <c r="S33" s="217">
        <f>AJ17</f>
        <v>0</v>
      </c>
      <c r="T33" s="217">
        <f>AI17</f>
        <v>0</v>
      </c>
      <c r="U33" s="215">
        <f>AH21</f>
        <v>0</v>
      </c>
      <c r="V33" s="217">
        <f>AG21</f>
        <v>0</v>
      </c>
      <c r="W33" s="234">
        <f>AJ21</f>
        <v>0</v>
      </c>
      <c r="X33" s="218">
        <f>AI21</f>
        <v>0</v>
      </c>
      <c r="Y33" s="217">
        <f>AH25</f>
        <v>0</v>
      </c>
      <c r="Z33" s="216">
        <f>AG25</f>
        <v>0</v>
      </c>
      <c r="AA33" s="217">
        <f>AJ25</f>
        <v>0</v>
      </c>
      <c r="AB33" s="217">
        <f>AI25</f>
        <v>0</v>
      </c>
      <c r="AC33" s="215">
        <f>AH29</f>
        <v>0</v>
      </c>
      <c r="AD33" s="216">
        <f>AG29</f>
        <v>0</v>
      </c>
      <c r="AE33" s="217">
        <f>AJ29</f>
        <v>0</v>
      </c>
      <c r="AF33" s="218">
        <f>AI29</f>
        <v>0</v>
      </c>
      <c r="AG33" s="432"/>
      <c r="AH33" s="352"/>
      <c r="AI33" s="352"/>
      <c r="AJ33" s="353"/>
    </row>
    <row r="34" spans="3:36" ht="15" hidden="1" customHeight="1" x14ac:dyDescent="0.2">
      <c r="C34" s="436"/>
      <c r="D34" s="437"/>
      <c r="E34" s="215">
        <f>AH6</f>
        <v>0</v>
      </c>
      <c r="F34" s="217">
        <f>AG6</f>
        <v>0</v>
      </c>
      <c r="G34" s="234">
        <f>AJ6</f>
        <v>0</v>
      </c>
      <c r="H34" s="218">
        <f>AI6</f>
        <v>0</v>
      </c>
      <c r="I34" s="217">
        <f>AH10</f>
        <v>0</v>
      </c>
      <c r="J34" s="216">
        <f>AG10</f>
        <v>0</v>
      </c>
      <c r="K34" s="217">
        <f>AJ10</f>
        <v>0</v>
      </c>
      <c r="L34" s="217">
        <f>AI10</f>
        <v>0</v>
      </c>
      <c r="M34" s="215">
        <f>AH14</f>
        <v>0</v>
      </c>
      <c r="N34" s="217">
        <f>AG14</f>
        <v>0</v>
      </c>
      <c r="O34" s="234">
        <f>AJ14</f>
        <v>0</v>
      </c>
      <c r="P34" s="218">
        <f>AI14</f>
        <v>0</v>
      </c>
      <c r="Q34" s="217">
        <f>AH18</f>
        <v>0</v>
      </c>
      <c r="R34" s="216">
        <f>AG18</f>
        <v>0</v>
      </c>
      <c r="S34" s="217">
        <f>AJ18</f>
        <v>0</v>
      </c>
      <c r="T34" s="217">
        <f>AI18</f>
        <v>0</v>
      </c>
      <c r="U34" s="215">
        <f>AH22</f>
        <v>0</v>
      </c>
      <c r="V34" s="217">
        <f>AG22</f>
        <v>0</v>
      </c>
      <c r="W34" s="234">
        <f>AJ22</f>
        <v>0</v>
      </c>
      <c r="X34" s="218">
        <f>AI22</f>
        <v>0</v>
      </c>
      <c r="Y34" s="217">
        <f>AH26</f>
        <v>0</v>
      </c>
      <c r="Z34" s="216">
        <f>AG26</f>
        <v>0</v>
      </c>
      <c r="AA34" s="217">
        <f>AJ26</f>
        <v>0</v>
      </c>
      <c r="AB34" s="217">
        <f>AI26</f>
        <v>0</v>
      </c>
      <c r="AC34" s="215">
        <f>AH30</f>
        <v>0</v>
      </c>
      <c r="AD34" s="216">
        <f>AG30</f>
        <v>0</v>
      </c>
      <c r="AE34" s="217">
        <f>AJ30</f>
        <v>0</v>
      </c>
      <c r="AF34" s="218">
        <f>AI30</f>
        <v>0</v>
      </c>
      <c r="AG34" s="432"/>
      <c r="AH34" s="352"/>
      <c r="AI34" s="352"/>
      <c r="AJ34" s="353"/>
    </row>
    <row r="35" spans="3:36" ht="15" hidden="1" customHeight="1" thickBot="1" x14ac:dyDescent="0.25">
      <c r="C35" s="438"/>
      <c r="D35" s="439"/>
      <c r="E35" s="219">
        <f>AH7</f>
        <v>0</v>
      </c>
      <c r="F35" s="221">
        <f>AG7</f>
        <v>0</v>
      </c>
      <c r="G35" s="235">
        <f>AJ7</f>
        <v>0</v>
      </c>
      <c r="H35" s="222">
        <f>AI7</f>
        <v>0</v>
      </c>
      <c r="I35" s="221">
        <f>AH11</f>
        <v>0</v>
      </c>
      <c r="J35" s="220">
        <f>AG11</f>
        <v>0</v>
      </c>
      <c r="K35" s="221">
        <f>AJ11</f>
        <v>0</v>
      </c>
      <c r="L35" s="221">
        <f>AI11</f>
        <v>0</v>
      </c>
      <c r="M35" s="219">
        <f>AH15</f>
        <v>0</v>
      </c>
      <c r="N35" s="221">
        <f>AG15</f>
        <v>0</v>
      </c>
      <c r="O35" s="235">
        <f>AJ15</f>
        <v>0</v>
      </c>
      <c r="P35" s="222">
        <f>AI15</f>
        <v>0</v>
      </c>
      <c r="Q35" s="221">
        <f>AH19</f>
        <v>0</v>
      </c>
      <c r="R35" s="220">
        <f>AG19</f>
        <v>0</v>
      </c>
      <c r="S35" s="221">
        <f>AJ19</f>
        <v>0</v>
      </c>
      <c r="T35" s="221">
        <f>AI19</f>
        <v>0</v>
      </c>
      <c r="U35" s="219">
        <f>AH23</f>
        <v>0</v>
      </c>
      <c r="V35" s="221">
        <f>AG23</f>
        <v>0</v>
      </c>
      <c r="W35" s="235">
        <f>AJ23</f>
        <v>0</v>
      </c>
      <c r="X35" s="222">
        <f>AI23</f>
        <v>0</v>
      </c>
      <c r="Y35" s="221">
        <f>AH27</f>
        <v>0</v>
      </c>
      <c r="Z35" s="220">
        <f>AG27</f>
        <v>0</v>
      </c>
      <c r="AA35" s="221">
        <f>AJ27</f>
        <v>0</v>
      </c>
      <c r="AB35" s="221">
        <f>AI27</f>
        <v>0</v>
      </c>
      <c r="AC35" s="219">
        <f>AH31</f>
        <v>0</v>
      </c>
      <c r="AD35" s="220">
        <f>AG31</f>
        <v>0</v>
      </c>
      <c r="AE35" s="221">
        <f>AJ31</f>
        <v>0</v>
      </c>
      <c r="AF35" s="222">
        <f>AI31</f>
        <v>0</v>
      </c>
      <c r="AG35" s="433"/>
      <c r="AH35" s="360"/>
      <c r="AI35" s="360"/>
      <c r="AJ35" s="361"/>
    </row>
    <row r="36" spans="3:36" ht="15" customHeight="1" x14ac:dyDescent="0.2"/>
    <row r="37" spans="3:36" ht="15" customHeight="1" x14ac:dyDescent="0.2"/>
    <row r="38" spans="3:36" ht="15" customHeight="1" x14ac:dyDescent="0.2"/>
    <row r="39" spans="3:36" ht="15" customHeight="1" x14ac:dyDescent="0.2"/>
    <row r="40" spans="3:36" ht="15" customHeight="1" x14ac:dyDescent="0.2"/>
    <row r="41" spans="3:36" ht="15" customHeight="1" x14ac:dyDescent="0.2"/>
    <row r="42" spans="3:36" ht="15" customHeight="1" x14ac:dyDescent="0.2"/>
    <row r="43" spans="3:36" ht="15" customHeight="1" x14ac:dyDescent="0.2"/>
    <row r="44" spans="3:36" ht="15" customHeight="1" x14ac:dyDescent="0.2"/>
    <row r="45" spans="3:36" ht="15" customHeight="1" x14ac:dyDescent="0.2"/>
    <row r="46" spans="3:36" ht="15" customHeight="1" x14ac:dyDescent="0.2"/>
    <row r="47" spans="3:36" ht="15" customHeight="1" x14ac:dyDescent="0.2"/>
    <row r="48" spans="3:36" ht="15" customHeight="1" x14ac:dyDescent="0.2"/>
  </sheetData>
  <sortState ref="AM4:AX8">
    <sortCondition descending="1" ref="AX4:AX8"/>
  </sortState>
  <mergeCells count="155">
    <mergeCell ref="AR2:AR3"/>
    <mergeCell ref="AS2:AT3"/>
    <mergeCell ref="AU2:AV3"/>
    <mergeCell ref="AW2:AW3"/>
    <mergeCell ref="AX2:AX3"/>
    <mergeCell ref="C3:D3"/>
    <mergeCell ref="AL3:AM3"/>
    <mergeCell ref="Y2:AB3"/>
    <mergeCell ref="AC2:AF3"/>
    <mergeCell ref="AG2:AJ3"/>
    <mergeCell ref="AL2:AM2"/>
    <mergeCell ref="AP2:AP3"/>
    <mergeCell ref="AQ2:AQ3"/>
    <mergeCell ref="C2:D2"/>
    <mergeCell ref="E2:H3"/>
    <mergeCell ref="I2:L3"/>
    <mergeCell ref="M2:P3"/>
    <mergeCell ref="Q2:T3"/>
    <mergeCell ref="U2:X3"/>
    <mergeCell ref="AC4:AD4"/>
    <mergeCell ref="AE4:AF4"/>
    <mergeCell ref="AG4:AH4"/>
    <mergeCell ref="AI4:AJ4"/>
    <mergeCell ref="C8:D11"/>
    <mergeCell ref="E8:F8"/>
    <mergeCell ref="G8:H8"/>
    <mergeCell ref="I8:L11"/>
    <mergeCell ref="M8:N8"/>
    <mergeCell ref="O8:P8"/>
    <mergeCell ref="Q4:R4"/>
    <mergeCell ref="S4:T4"/>
    <mergeCell ref="U4:V4"/>
    <mergeCell ref="W4:X4"/>
    <mergeCell ref="Y4:Z4"/>
    <mergeCell ref="AA4:AB4"/>
    <mergeCell ref="C4:D7"/>
    <mergeCell ref="E4:H7"/>
    <mergeCell ref="I4:J4"/>
    <mergeCell ref="K4:L4"/>
    <mergeCell ref="M4:N4"/>
    <mergeCell ref="O4:P4"/>
    <mergeCell ref="AC8:AD8"/>
    <mergeCell ref="AE8:AF8"/>
    <mergeCell ref="AI8:AJ8"/>
    <mergeCell ref="AP11:AS12"/>
    <mergeCell ref="C12:D15"/>
    <mergeCell ref="E12:F12"/>
    <mergeCell ref="G12:H12"/>
    <mergeCell ref="I12:J12"/>
    <mergeCell ref="K12:L12"/>
    <mergeCell ref="Q8:R8"/>
    <mergeCell ref="S8:T8"/>
    <mergeCell ref="U8:V8"/>
    <mergeCell ref="W8:X8"/>
    <mergeCell ref="Y8:Z8"/>
    <mergeCell ref="AA8:AB8"/>
    <mergeCell ref="AC12:AD12"/>
    <mergeCell ref="AE12:AF12"/>
    <mergeCell ref="AG12:AH12"/>
    <mergeCell ref="AI12:AJ12"/>
    <mergeCell ref="AP13:AS14"/>
    <mergeCell ref="M12:P15"/>
    <mergeCell ref="Q12:R12"/>
    <mergeCell ref="S12:T12"/>
    <mergeCell ref="U12:V12"/>
    <mergeCell ref="W12:X12"/>
    <mergeCell ref="C16:D19"/>
    <mergeCell ref="E16:F16"/>
    <mergeCell ref="G16:H16"/>
    <mergeCell ref="I16:J16"/>
    <mergeCell ref="K16:L16"/>
    <mergeCell ref="M16:N16"/>
    <mergeCell ref="O16:P16"/>
    <mergeCell ref="Q16:T19"/>
    <mergeCell ref="AG8:AH8"/>
    <mergeCell ref="AA12:AB12"/>
    <mergeCell ref="AG16:AH16"/>
    <mergeCell ref="Y12:Z12"/>
    <mergeCell ref="AI16:AJ16"/>
    <mergeCell ref="AP17:AQ18"/>
    <mergeCell ref="AR17:AS18"/>
    <mergeCell ref="AP19:AQ20"/>
    <mergeCell ref="AR19:AS20"/>
    <mergeCell ref="U16:V16"/>
    <mergeCell ref="W16:X16"/>
    <mergeCell ref="Y16:Z16"/>
    <mergeCell ref="AA16:AB16"/>
    <mergeCell ref="AC16:AD16"/>
    <mergeCell ref="AE16:AF16"/>
    <mergeCell ref="AP15:AQ16"/>
    <mergeCell ref="AR15:AS16"/>
    <mergeCell ref="AC20:AD20"/>
    <mergeCell ref="AE20:AF20"/>
    <mergeCell ref="AG20:AH20"/>
    <mergeCell ref="AI20:AJ20"/>
    <mergeCell ref="U20:X23"/>
    <mergeCell ref="Y20:Z20"/>
    <mergeCell ref="AA20:AB20"/>
    <mergeCell ref="E24:F24"/>
    <mergeCell ref="G24:H24"/>
    <mergeCell ref="I24:J24"/>
    <mergeCell ref="K24:L24"/>
    <mergeCell ref="M24:N24"/>
    <mergeCell ref="O20:P20"/>
    <mergeCell ref="Q20:R20"/>
    <mergeCell ref="S20:T20"/>
    <mergeCell ref="C20:D23"/>
    <mergeCell ref="E20:F20"/>
    <mergeCell ref="G20:H20"/>
    <mergeCell ref="I20:J20"/>
    <mergeCell ref="K20:L20"/>
    <mergeCell ref="M20:N20"/>
    <mergeCell ref="AC24:AD24"/>
    <mergeCell ref="AE24:AF24"/>
    <mergeCell ref="AG24:AH24"/>
    <mergeCell ref="AI24:AJ24"/>
    <mergeCell ref="C28:D31"/>
    <mergeCell ref="E28:F28"/>
    <mergeCell ref="G28:H28"/>
    <mergeCell ref="I28:J28"/>
    <mergeCell ref="K28:L28"/>
    <mergeCell ref="M28:N28"/>
    <mergeCell ref="O24:P24"/>
    <mergeCell ref="Q24:R24"/>
    <mergeCell ref="S24:T24"/>
    <mergeCell ref="U24:V24"/>
    <mergeCell ref="W24:X24"/>
    <mergeCell ref="Y24:AB27"/>
    <mergeCell ref="AA28:AB28"/>
    <mergeCell ref="AC28:AF31"/>
    <mergeCell ref="AG28:AH28"/>
    <mergeCell ref="AI28:AJ28"/>
    <mergeCell ref="U28:V28"/>
    <mergeCell ref="W28:X28"/>
    <mergeCell ref="Y28:Z28"/>
    <mergeCell ref="C24:D27"/>
    <mergeCell ref="C32:D35"/>
    <mergeCell ref="E32:F32"/>
    <mergeCell ref="G32:H32"/>
    <mergeCell ref="I32:J32"/>
    <mergeCell ref="K32:L32"/>
    <mergeCell ref="M32:N32"/>
    <mergeCell ref="O28:P28"/>
    <mergeCell ref="Q28:R28"/>
    <mergeCell ref="S28:T28"/>
    <mergeCell ref="AA32:AB32"/>
    <mergeCell ref="AC32:AD32"/>
    <mergeCell ref="AE32:AF32"/>
    <mergeCell ref="AG32:AJ35"/>
    <mergeCell ref="O32:P32"/>
    <mergeCell ref="Q32:R32"/>
    <mergeCell ref="S32:T32"/>
    <mergeCell ref="U32:V32"/>
    <mergeCell ref="W32:X32"/>
    <mergeCell ref="Y32:Z32"/>
  </mergeCells>
  <conditionalFormatting sqref="O19:P19 E14:L15 E17:P18 E21:T23 E19:M19 E9:G11 H10 E13:F13 H13:L13">
    <cfRule type="cellIs" dxfId="8" priority="4" stopIfTrue="1" operator="equal">
      <formula>0</formula>
    </cfRule>
  </conditionalFormatting>
  <conditionalFormatting sqref="H9">
    <cfRule type="cellIs" dxfId="7" priority="3" stopIfTrue="1" operator="equal">
      <formula>0</formula>
    </cfRule>
  </conditionalFormatting>
  <conditionalFormatting sqref="H11">
    <cfRule type="cellIs" dxfId="6" priority="2" stopIfTrue="1" operator="equal">
      <formula>0</formula>
    </cfRule>
  </conditionalFormatting>
  <conditionalFormatting sqref="N19">
    <cfRule type="cellIs" dxfId="5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C1:AX48"/>
  <sheetViews>
    <sheetView zoomScale="94" zoomScaleNormal="94" workbookViewId="0">
      <selection activeCell="AM5" sqref="AM5"/>
    </sheetView>
  </sheetViews>
  <sheetFormatPr defaultRowHeight="11.25" x14ac:dyDescent="0.2"/>
  <cols>
    <col min="1" max="1" width="1.85546875" style="169" customWidth="1"/>
    <col min="2" max="2" width="0.5703125" style="169" customWidth="1"/>
    <col min="3" max="3" width="6.28515625" style="169" customWidth="1"/>
    <col min="4" max="4" width="7.7109375" style="169" customWidth="1"/>
    <col min="5" max="24" width="3.28515625" style="169" customWidth="1"/>
    <col min="25" max="36" width="3.28515625" style="169" hidden="1" customWidth="1"/>
    <col min="37" max="37" width="3.28515625" style="169" customWidth="1"/>
    <col min="38" max="38" width="3.140625" style="169" customWidth="1"/>
    <col min="39" max="39" width="19.7109375" style="169" bestFit="1" customWidth="1"/>
    <col min="40" max="40" width="8.28515625" style="169" customWidth="1"/>
    <col min="41" max="41" width="7.7109375" style="169" hidden="1" customWidth="1"/>
    <col min="42" max="49" width="7.7109375" style="169" customWidth="1"/>
    <col min="50" max="256" width="9.140625" style="169"/>
    <col min="257" max="257" width="1.85546875" style="169" customWidth="1"/>
    <col min="258" max="258" width="0.5703125" style="169" customWidth="1"/>
    <col min="259" max="259" width="6.28515625" style="169" customWidth="1"/>
    <col min="260" max="260" width="7.7109375" style="169" customWidth="1"/>
    <col min="261" max="280" width="3.28515625" style="169" customWidth="1"/>
    <col min="281" max="292" width="0" style="169" hidden="1" customWidth="1"/>
    <col min="293" max="293" width="3.28515625" style="169" customWidth="1"/>
    <col min="294" max="294" width="3.140625" style="169" customWidth="1"/>
    <col min="295" max="295" width="19.7109375" style="169" bestFit="1" customWidth="1"/>
    <col min="296" max="296" width="8.28515625" style="169" customWidth="1"/>
    <col min="297" max="297" width="0" style="169" hidden="1" customWidth="1"/>
    <col min="298" max="305" width="7.7109375" style="169" customWidth="1"/>
    <col min="306" max="512" width="9.140625" style="169"/>
    <col min="513" max="513" width="1.85546875" style="169" customWidth="1"/>
    <col min="514" max="514" width="0.5703125" style="169" customWidth="1"/>
    <col min="515" max="515" width="6.28515625" style="169" customWidth="1"/>
    <col min="516" max="516" width="7.7109375" style="169" customWidth="1"/>
    <col min="517" max="536" width="3.28515625" style="169" customWidth="1"/>
    <col min="537" max="548" width="0" style="169" hidden="1" customWidth="1"/>
    <col min="549" max="549" width="3.28515625" style="169" customWidth="1"/>
    <col min="550" max="550" width="3.140625" style="169" customWidth="1"/>
    <col min="551" max="551" width="19.7109375" style="169" bestFit="1" customWidth="1"/>
    <col min="552" max="552" width="8.28515625" style="169" customWidth="1"/>
    <col min="553" max="553" width="0" style="169" hidden="1" customWidth="1"/>
    <col min="554" max="561" width="7.7109375" style="169" customWidth="1"/>
    <col min="562" max="768" width="9.140625" style="169"/>
    <col min="769" max="769" width="1.85546875" style="169" customWidth="1"/>
    <col min="770" max="770" width="0.5703125" style="169" customWidth="1"/>
    <col min="771" max="771" width="6.28515625" style="169" customWidth="1"/>
    <col min="772" max="772" width="7.7109375" style="169" customWidth="1"/>
    <col min="773" max="792" width="3.28515625" style="169" customWidth="1"/>
    <col min="793" max="804" width="0" style="169" hidden="1" customWidth="1"/>
    <col min="805" max="805" width="3.28515625" style="169" customWidth="1"/>
    <col min="806" max="806" width="3.140625" style="169" customWidth="1"/>
    <col min="807" max="807" width="19.7109375" style="169" bestFit="1" customWidth="1"/>
    <col min="808" max="808" width="8.28515625" style="169" customWidth="1"/>
    <col min="809" max="809" width="0" style="169" hidden="1" customWidth="1"/>
    <col min="810" max="817" width="7.7109375" style="169" customWidth="1"/>
    <col min="818" max="1024" width="9.140625" style="169"/>
    <col min="1025" max="1025" width="1.85546875" style="169" customWidth="1"/>
    <col min="1026" max="1026" width="0.5703125" style="169" customWidth="1"/>
    <col min="1027" max="1027" width="6.28515625" style="169" customWidth="1"/>
    <col min="1028" max="1028" width="7.7109375" style="169" customWidth="1"/>
    <col min="1029" max="1048" width="3.28515625" style="169" customWidth="1"/>
    <col min="1049" max="1060" width="0" style="169" hidden="1" customWidth="1"/>
    <col min="1061" max="1061" width="3.28515625" style="169" customWidth="1"/>
    <col min="1062" max="1062" width="3.140625" style="169" customWidth="1"/>
    <col min="1063" max="1063" width="19.7109375" style="169" bestFit="1" customWidth="1"/>
    <col min="1064" max="1064" width="8.28515625" style="169" customWidth="1"/>
    <col min="1065" max="1065" width="0" style="169" hidden="1" customWidth="1"/>
    <col min="1066" max="1073" width="7.7109375" style="169" customWidth="1"/>
    <col min="1074" max="1280" width="9.140625" style="169"/>
    <col min="1281" max="1281" width="1.85546875" style="169" customWidth="1"/>
    <col min="1282" max="1282" width="0.5703125" style="169" customWidth="1"/>
    <col min="1283" max="1283" width="6.28515625" style="169" customWidth="1"/>
    <col min="1284" max="1284" width="7.7109375" style="169" customWidth="1"/>
    <col min="1285" max="1304" width="3.28515625" style="169" customWidth="1"/>
    <col min="1305" max="1316" width="0" style="169" hidden="1" customWidth="1"/>
    <col min="1317" max="1317" width="3.28515625" style="169" customWidth="1"/>
    <col min="1318" max="1318" width="3.140625" style="169" customWidth="1"/>
    <col min="1319" max="1319" width="19.7109375" style="169" bestFit="1" customWidth="1"/>
    <col min="1320" max="1320" width="8.28515625" style="169" customWidth="1"/>
    <col min="1321" max="1321" width="0" style="169" hidden="1" customWidth="1"/>
    <col min="1322" max="1329" width="7.7109375" style="169" customWidth="1"/>
    <col min="1330" max="1536" width="9.140625" style="169"/>
    <col min="1537" max="1537" width="1.85546875" style="169" customWidth="1"/>
    <col min="1538" max="1538" width="0.5703125" style="169" customWidth="1"/>
    <col min="1539" max="1539" width="6.28515625" style="169" customWidth="1"/>
    <col min="1540" max="1540" width="7.7109375" style="169" customWidth="1"/>
    <col min="1541" max="1560" width="3.28515625" style="169" customWidth="1"/>
    <col min="1561" max="1572" width="0" style="169" hidden="1" customWidth="1"/>
    <col min="1573" max="1573" width="3.28515625" style="169" customWidth="1"/>
    <col min="1574" max="1574" width="3.140625" style="169" customWidth="1"/>
    <col min="1575" max="1575" width="19.7109375" style="169" bestFit="1" customWidth="1"/>
    <col min="1576" max="1576" width="8.28515625" style="169" customWidth="1"/>
    <col min="1577" max="1577" width="0" style="169" hidden="1" customWidth="1"/>
    <col min="1578" max="1585" width="7.7109375" style="169" customWidth="1"/>
    <col min="1586" max="1792" width="9.140625" style="169"/>
    <col min="1793" max="1793" width="1.85546875" style="169" customWidth="1"/>
    <col min="1794" max="1794" width="0.5703125" style="169" customWidth="1"/>
    <col min="1795" max="1795" width="6.28515625" style="169" customWidth="1"/>
    <col min="1796" max="1796" width="7.7109375" style="169" customWidth="1"/>
    <col min="1797" max="1816" width="3.28515625" style="169" customWidth="1"/>
    <col min="1817" max="1828" width="0" style="169" hidden="1" customWidth="1"/>
    <col min="1829" max="1829" width="3.28515625" style="169" customWidth="1"/>
    <col min="1830" max="1830" width="3.140625" style="169" customWidth="1"/>
    <col min="1831" max="1831" width="19.7109375" style="169" bestFit="1" customWidth="1"/>
    <col min="1832" max="1832" width="8.28515625" style="169" customWidth="1"/>
    <col min="1833" max="1833" width="0" style="169" hidden="1" customWidth="1"/>
    <col min="1834" max="1841" width="7.7109375" style="169" customWidth="1"/>
    <col min="1842" max="2048" width="9.140625" style="169"/>
    <col min="2049" max="2049" width="1.85546875" style="169" customWidth="1"/>
    <col min="2050" max="2050" width="0.5703125" style="169" customWidth="1"/>
    <col min="2051" max="2051" width="6.28515625" style="169" customWidth="1"/>
    <col min="2052" max="2052" width="7.7109375" style="169" customWidth="1"/>
    <col min="2053" max="2072" width="3.28515625" style="169" customWidth="1"/>
    <col min="2073" max="2084" width="0" style="169" hidden="1" customWidth="1"/>
    <col min="2085" max="2085" width="3.28515625" style="169" customWidth="1"/>
    <col min="2086" max="2086" width="3.140625" style="169" customWidth="1"/>
    <col min="2087" max="2087" width="19.7109375" style="169" bestFit="1" customWidth="1"/>
    <col min="2088" max="2088" width="8.28515625" style="169" customWidth="1"/>
    <col min="2089" max="2089" width="0" style="169" hidden="1" customWidth="1"/>
    <col min="2090" max="2097" width="7.7109375" style="169" customWidth="1"/>
    <col min="2098" max="2304" width="9.140625" style="169"/>
    <col min="2305" max="2305" width="1.85546875" style="169" customWidth="1"/>
    <col min="2306" max="2306" width="0.5703125" style="169" customWidth="1"/>
    <col min="2307" max="2307" width="6.28515625" style="169" customWidth="1"/>
    <col min="2308" max="2308" width="7.7109375" style="169" customWidth="1"/>
    <col min="2309" max="2328" width="3.28515625" style="169" customWidth="1"/>
    <col min="2329" max="2340" width="0" style="169" hidden="1" customWidth="1"/>
    <col min="2341" max="2341" width="3.28515625" style="169" customWidth="1"/>
    <col min="2342" max="2342" width="3.140625" style="169" customWidth="1"/>
    <col min="2343" max="2343" width="19.7109375" style="169" bestFit="1" customWidth="1"/>
    <col min="2344" max="2344" width="8.28515625" style="169" customWidth="1"/>
    <col min="2345" max="2345" width="0" style="169" hidden="1" customWidth="1"/>
    <col min="2346" max="2353" width="7.7109375" style="169" customWidth="1"/>
    <col min="2354" max="2560" width="9.140625" style="169"/>
    <col min="2561" max="2561" width="1.85546875" style="169" customWidth="1"/>
    <col min="2562" max="2562" width="0.5703125" style="169" customWidth="1"/>
    <col min="2563" max="2563" width="6.28515625" style="169" customWidth="1"/>
    <col min="2564" max="2564" width="7.7109375" style="169" customWidth="1"/>
    <col min="2565" max="2584" width="3.28515625" style="169" customWidth="1"/>
    <col min="2585" max="2596" width="0" style="169" hidden="1" customWidth="1"/>
    <col min="2597" max="2597" width="3.28515625" style="169" customWidth="1"/>
    <col min="2598" max="2598" width="3.140625" style="169" customWidth="1"/>
    <col min="2599" max="2599" width="19.7109375" style="169" bestFit="1" customWidth="1"/>
    <col min="2600" max="2600" width="8.28515625" style="169" customWidth="1"/>
    <col min="2601" max="2601" width="0" style="169" hidden="1" customWidth="1"/>
    <col min="2602" max="2609" width="7.7109375" style="169" customWidth="1"/>
    <col min="2610" max="2816" width="9.140625" style="169"/>
    <col min="2817" max="2817" width="1.85546875" style="169" customWidth="1"/>
    <col min="2818" max="2818" width="0.5703125" style="169" customWidth="1"/>
    <col min="2819" max="2819" width="6.28515625" style="169" customWidth="1"/>
    <col min="2820" max="2820" width="7.7109375" style="169" customWidth="1"/>
    <col min="2821" max="2840" width="3.28515625" style="169" customWidth="1"/>
    <col min="2841" max="2852" width="0" style="169" hidden="1" customWidth="1"/>
    <col min="2853" max="2853" width="3.28515625" style="169" customWidth="1"/>
    <col min="2854" max="2854" width="3.140625" style="169" customWidth="1"/>
    <col min="2855" max="2855" width="19.7109375" style="169" bestFit="1" customWidth="1"/>
    <col min="2856" max="2856" width="8.28515625" style="169" customWidth="1"/>
    <col min="2857" max="2857" width="0" style="169" hidden="1" customWidth="1"/>
    <col min="2858" max="2865" width="7.7109375" style="169" customWidth="1"/>
    <col min="2866" max="3072" width="9.140625" style="169"/>
    <col min="3073" max="3073" width="1.85546875" style="169" customWidth="1"/>
    <col min="3074" max="3074" width="0.5703125" style="169" customWidth="1"/>
    <col min="3075" max="3075" width="6.28515625" style="169" customWidth="1"/>
    <col min="3076" max="3076" width="7.7109375" style="169" customWidth="1"/>
    <col min="3077" max="3096" width="3.28515625" style="169" customWidth="1"/>
    <col min="3097" max="3108" width="0" style="169" hidden="1" customWidth="1"/>
    <col min="3109" max="3109" width="3.28515625" style="169" customWidth="1"/>
    <col min="3110" max="3110" width="3.140625" style="169" customWidth="1"/>
    <col min="3111" max="3111" width="19.7109375" style="169" bestFit="1" customWidth="1"/>
    <col min="3112" max="3112" width="8.28515625" style="169" customWidth="1"/>
    <col min="3113" max="3113" width="0" style="169" hidden="1" customWidth="1"/>
    <col min="3114" max="3121" width="7.7109375" style="169" customWidth="1"/>
    <col min="3122" max="3328" width="9.140625" style="169"/>
    <col min="3329" max="3329" width="1.85546875" style="169" customWidth="1"/>
    <col min="3330" max="3330" width="0.5703125" style="169" customWidth="1"/>
    <col min="3331" max="3331" width="6.28515625" style="169" customWidth="1"/>
    <col min="3332" max="3332" width="7.7109375" style="169" customWidth="1"/>
    <col min="3333" max="3352" width="3.28515625" style="169" customWidth="1"/>
    <col min="3353" max="3364" width="0" style="169" hidden="1" customWidth="1"/>
    <col min="3365" max="3365" width="3.28515625" style="169" customWidth="1"/>
    <col min="3366" max="3366" width="3.140625" style="169" customWidth="1"/>
    <col min="3367" max="3367" width="19.7109375" style="169" bestFit="1" customWidth="1"/>
    <col min="3368" max="3368" width="8.28515625" style="169" customWidth="1"/>
    <col min="3369" max="3369" width="0" style="169" hidden="1" customWidth="1"/>
    <col min="3370" max="3377" width="7.7109375" style="169" customWidth="1"/>
    <col min="3378" max="3584" width="9.140625" style="169"/>
    <col min="3585" max="3585" width="1.85546875" style="169" customWidth="1"/>
    <col min="3586" max="3586" width="0.5703125" style="169" customWidth="1"/>
    <col min="3587" max="3587" width="6.28515625" style="169" customWidth="1"/>
    <col min="3588" max="3588" width="7.7109375" style="169" customWidth="1"/>
    <col min="3589" max="3608" width="3.28515625" style="169" customWidth="1"/>
    <col min="3609" max="3620" width="0" style="169" hidden="1" customWidth="1"/>
    <col min="3621" max="3621" width="3.28515625" style="169" customWidth="1"/>
    <col min="3622" max="3622" width="3.140625" style="169" customWidth="1"/>
    <col min="3623" max="3623" width="19.7109375" style="169" bestFit="1" customWidth="1"/>
    <col min="3624" max="3624" width="8.28515625" style="169" customWidth="1"/>
    <col min="3625" max="3625" width="0" style="169" hidden="1" customWidth="1"/>
    <col min="3626" max="3633" width="7.7109375" style="169" customWidth="1"/>
    <col min="3634" max="3840" width="9.140625" style="169"/>
    <col min="3841" max="3841" width="1.85546875" style="169" customWidth="1"/>
    <col min="3842" max="3842" width="0.5703125" style="169" customWidth="1"/>
    <col min="3843" max="3843" width="6.28515625" style="169" customWidth="1"/>
    <col min="3844" max="3844" width="7.7109375" style="169" customWidth="1"/>
    <col min="3845" max="3864" width="3.28515625" style="169" customWidth="1"/>
    <col min="3865" max="3876" width="0" style="169" hidden="1" customWidth="1"/>
    <col min="3877" max="3877" width="3.28515625" style="169" customWidth="1"/>
    <col min="3878" max="3878" width="3.140625" style="169" customWidth="1"/>
    <col min="3879" max="3879" width="19.7109375" style="169" bestFit="1" customWidth="1"/>
    <col min="3880" max="3880" width="8.28515625" style="169" customWidth="1"/>
    <col min="3881" max="3881" width="0" style="169" hidden="1" customWidth="1"/>
    <col min="3882" max="3889" width="7.7109375" style="169" customWidth="1"/>
    <col min="3890" max="4096" width="9.140625" style="169"/>
    <col min="4097" max="4097" width="1.85546875" style="169" customWidth="1"/>
    <col min="4098" max="4098" width="0.5703125" style="169" customWidth="1"/>
    <col min="4099" max="4099" width="6.28515625" style="169" customWidth="1"/>
    <col min="4100" max="4100" width="7.7109375" style="169" customWidth="1"/>
    <col min="4101" max="4120" width="3.28515625" style="169" customWidth="1"/>
    <col min="4121" max="4132" width="0" style="169" hidden="1" customWidth="1"/>
    <col min="4133" max="4133" width="3.28515625" style="169" customWidth="1"/>
    <col min="4134" max="4134" width="3.140625" style="169" customWidth="1"/>
    <col min="4135" max="4135" width="19.7109375" style="169" bestFit="1" customWidth="1"/>
    <col min="4136" max="4136" width="8.28515625" style="169" customWidth="1"/>
    <col min="4137" max="4137" width="0" style="169" hidden="1" customWidth="1"/>
    <col min="4138" max="4145" width="7.7109375" style="169" customWidth="1"/>
    <col min="4146" max="4352" width="9.140625" style="169"/>
    <col min="4353" max="4353" width="1.85546875" style="169" customWidth="1"/>
    <col min="4354" max="4354" width="0.5703125" style="169" customWidth="1"/>
    <col min="4355" max="4355" width="6.28515625" style="169" customWidth="1"/>
    <col min="4356" max="4356" width="7.7109375" style="169" customWidth="1"/>
    <col min="4357" max="4376" width="3.28515625" style="169" customWidth="1"/>
    <col min="4377" max="4388" width="0" style="169" hidden="1" customWidth="1"/>
    <col min="4389" max="4389" width="3.28515625" style="169" customWidth="1"/>
    <col min="4390" max="4390" width="3.140625" style="169" customWidth="1"/>
    <col min="4391" max="4391" width="19.7109375" style="169" bestFit="1" customWidth="1"/>
    <col min="4392" max="4392" width="8.28515625" style="169" customWidth="1"/>
    <col min="4393" max="4393" width="0" style="169" hidden="1" customWidth="1"/>
    <col min="4394" max="4401" width="7.7109375" style="169" customWidth="1"/>
    <col min="4402" max="4608" width="9.140625" style="169"/>
    <col min="4609" max="4609" width="1.85546875" style="169" customWidth="1"/>
    <col min="4610" max="4610" width="0.5703125" style="169" customWidth="1"/>
    <col min="4611" max="4611" width="6.28515625" style="169" customWidth="1"/>
    <col min="4612" max="4612" width="7.7109375" style="169" customWidth="1"/>
    <col min="4613" max="4632" width="3.28515625" style="169" customWidth="1"/>
    <col min="4633" max="4644" width="0" style="169" hidden="1" customWidth="1"/>
    <col min="4645" max="4645" width="3.28515625" style="169" customWidth="1"/>
    <col min="4646" max="4646" width="3.140625" style="169" customWidth="1"/>
    <col min="4647" max="4647" width="19.7109375" style="169" bestFit="1" customWidth="1"/>
    <col min="4648" max="4648" width="8.28515625" style="169" customWidth="1"/>
    <col min="4649" max="4649" width="0" style="169" hidden="1" customWidth="1"/>
    <col min="4650" max="4657" width="7.7109375" style="169" customWidth="1"/>
    <col min="4658" max="4864" width="9.140625" style="169"/>
    <col min="4865" max="4865" width="1.85546875" style="169" customWidth="1"/>
    <col min="4866" max="4866" width="0.5703125" style="169" customWidth="1"/>
    <col min="4867" max="4867" width="6.28515625" style="169" customWidth="1"/>
    <col min="4868" max="4868" width="7.7109375" style="169" customWidth="1"/>
    <col min="4869" max="4888" width="3.28515625" style="169" customWidth="1"/>
    <col min="4889" max="4900" width="0" style="169" hidden="1" customWidth="1"/>
    <col min="4901" max="4901" width="3.28515625" style="169" customWidth="1"/>
    <col min="4902" max="4902" width="3.140625" style="169" customWidth="1"/>
    <col min="4903" max="4903" width="19.7109375" style="169" bestFit="1" customWidth="1"/>
    <col min="4904" max="4904" width="8.28515625" style="169" customWidth="1"/>
    <col min="4905" max="4905" width="0" style="169" hidden="1" customWidth="1"/>
    <col min="4906" max="4913" width="7.7109375" style="169" customWidth="1"/>
    <col min="4914" max="5120" width="9.140625" style="169"/>
    <col min="5121" max="5121" width="1.85546875" style="169" customWidth="1"/>
    <col min="5122" max="5122" width="0.5703125" style="169" customWidth="1"/>
    <col min="5123" max="5123" width="6.28515625" style="169" customWidth="1"/>
    <col min="5124" max="5124" width="7.7109375" style="169" customWidth="1"/>
    <col min="5125" max="5144" width="3.28515625" style="169" customWidth="1"/>
    <col min="5145" max="5156" width="0" style="169" hidden="1" customWidth="1"/>
    <col min="5157" max="5157" width="3.28515625" style="169" customWidth="1"/>
    <col min="5158" max="5158" width="3.140625" style="169" customWidth="1"/>
    <col min="5159" max="5159" width="19.7109375" style="169" bestFit="1" customWidth="1"/>
    <col min="5160" max="5160" width="8.28515625" style="169" customWidth="1"/>
    <col min="5161" max="5161" width="0" style="169" hidden="1" customWidth="1"/>
    <col min="5162" max="5169" width="7.7109375" style="169" customWidth="1"/>
    <col min="5170" max="5376" width="9.140625" style="169"/>
    <col min="5377" max="5377" width="1.85546875" style="169" customWidth="1"/>
    <col min="5378" max="5378" width="0.5703125" style="169" customWidth="1"/>
    <col min="5379" max="5379" width="6.28515625" style="169" customWidth="1"/>
    <col min="5380" max="5380" width="7.7109375" style="169" customWidth="1"/>
    <col min="5381" max="5400" width="3.28515625" style="169" customWidth="1"/>
    <col min="5401" max="5412" width="0" style="169" hidden="1" customWidth="1"/>
    <col min="5413" max="5413" width="3.28515625" style="169" customWidth="1"/>
    <col min="5414" max="5414" width="3.140625" style="169" customWidth="1"/>
    <col min="5415" max="5415" width="19.7109375" style="169" bestFit="1" customWidth="1"/>
    <col min="5416" max="5416" width="8.28515625" style="169" customWidth="1"/>
    <col min="5417" max="5417" width="0" style="169" hidden="1" customWidth="1"/>
    <col min="5418" max="5425" width="7.7109375" style="169" customWidth="1"/>
    <col min="5426" max="5632" width="9.140625" style="169"/>
    <col min="5633" max="5633" width="1.85546875" style="169" customWidth="1"/>
    <col min="5634" max="5634" width="0.5703125" style="169" customWidth="1"/>
    <col min="5635" max="5635" width="6.28515625" style="169" customWidth="1"/>
    <col min="5636" max="5636" width="7.7109375" style="169" customWidth="1"/>
    <col min="5637" max="5656" width="3.28515625" style="169" customWidth="1"/>
    <col min="5657" max="5668" width="0" style="169" hidden="1" customWidth="1"/>
    <col min="5669" max="5669" width="3.28515625" style="169" customWidth="1"/>
    <col min="5670" max="5670" width="3.140625" style="169" customWidth="1"/>
    <col min="5671" max="5671" width="19.7109375" style="169" bestFit="1" customWidth="1"/>
    <col min="5672" max="5672" width="8.28515625" style="169" customWidth="1"/>
    <col min="5673" max="5673" width="0" style="169" hidden="1" customWidth="1"/>
    <col min="5674" max="5681" width="7.7109375" style="169" customWidth="1"/>
    <col min="5682" max="5888" width="9.140625" style="169"/>
    <col min="5889" max="5889" width="1.85546875" style="169" customWidth="1"/>
    <col min="5890" max="5890" width="0.5703125" style="169" customWidth="1"/>
    <col min="5891" max="5891" width="6.28515625" style="169" customWidth="1"/>
    <col min="5892" max="5892" width="7.7109375" style="169" customWidth="1"/>
    <col min="5893" max="5912" width="3.28515625" style="169" customWidth="1"/>
    <col min="5913" max="5924" width="0" style="169" hidden="1" customWidth="1"/>
    <col min="5925" max="5925" width="3.28515625" style="169" customWidth="1"/>
    <col min="5926" max="5926" width="3.140625" style="169" customWidth="1"/>
    <col min="5927" max="5927" width="19.7109375" style="169" bestFit="1" customWidth="1"/>
    <col min="5928" max="5928" width="8.28515625" style="169" customWidth="1"/>
    <col min="5929" max="5929" width="0" style="169" hidden="1" customWidth="1"/>
    <col min="5930" max="5937" width="7.7109375" style="169" customWidth="1"/>
    <col min="5938" max="6144" width="9.140625" style="169"/>
    <col min="6145" max="6145" width="1.85546875" style="169" customWidth="1"/>
    <col min="6146" max="6146" width="0.5703125" style="169" customWidth="1"/>
    <col min="6147" max="6147" width="6.28515625" style="169" customWidth="1"/>
    <col min="6148" max="6148" width="7.7109375" style="169" customWidth="1"/>
    <col min="6149" max="6168" width="3.28515625" style="169" customWidth="1"/>
    <col min="6169" max="6180" width="0" style="169" hidden="1" customWidth="1"/>
    <col min="6181" max="6181" width="3.28515625" style="169" customWidth="1"/>
    <col min="6182" max="6182" width="3.140625" style="169" customWidth="1"/>
    <col min="6183" max="6183" width="19.7109375" style="169" bestFit="1" customWidth="1"/>
    <col min="6184" max="6184" width="8.28515625" style="169" customWidth="1"/>
    <col min="6185" max="6185" width="0" style="169" hidden="1" customWidth="1"/>
    <col min="6186" max="6193" width="7.7109375" style="169" customWidth="1"/>
    <col min="6194" max="6400" width="9.140625" style="169"/>
    <col min="6401" max="6401" width="1.85546875" style="169" customWidth="1"/>
    <col min="6402" max="6402" width="0.5703125" style="169" customWidth="1"/>
    <col min="6403" max="6403" width="6.28515625" style="169" customWidth="1"/>
    <col min="6404" max="6404" width="7.7109375" style="169" customWidth="1"/>
    <col min="6405" max="6424" width="3.28515625" style="169" customWidth="1"/>
    <col min="6425" max="6436" width="0" style="169" hidden="1" customWidth="1"/>
    <col min="6437" max="6437" width="3.28515625" style="169" customWidth="1"/>
    <col min="6438" max="6438" width="3.140625" style="169" customWidth="1"/>
    <col min="6439" max="6439" width="19.7109375" style="169" bestFit="1" customWidth="1"/>
    <col min="6440" max="6440" width="8.28515625" style="169" customWidth="1"/>
    <col min="6441" max="6441" width="0" style="169" hidden="1" customWidth="1"/>
    <col min="6442" max="6449" width="7.7109375" style="169" customWidth="1"/>
    <col min="6450" max="6656" width="9.140625" style="169"/>
    <col min="6657" max="6657" width="1.85546875" style="169" customWidth="1"/>
    <col min="6658" max="6658" width="0.5703125" style="169" customWidth="1"/>
    <col min="6659" max="6659" width="6.28515625" style="169" customWidth="1"/>
    <col min="6660" max="6660" width="7.7109375" style="169" customWidth="1"/>
    <col min="6661" max="6680" width="3.28515625" style="169" customWidth="1"/>
    <col min="6681" max="6692" width="0" style="169" hidden="1" customWidth="1"/>
    <col min="6693" max="6693" width="3.28515625" style="169" customWidth="1"/>
    <col min="6694" max="6694" width="3.140625" style="169" customWidth="1"/>
    <col min="6695" max="6695" width="19.7109375" style="169" bestFit="1" customWidth="1"/>
    <col min="6696" max="6696" width="8.28515625" style="169" customWidth="1"/>
    <col min="6697" max="6697" width="0" style="169" hidden="1" customWidth="1"/>
    <col min="6698" max="6705" width="7.7109375" style="169" customWidth="1"/>
    <col min="6706" max="6912" width="9.140625" style="169"/>
    <col min="6913" max="6913" width="1.85546875" style="169" customWidth="1"/>
    <col min="6914" max="6914" width="0.5703125" style="169" customWidth="1"/>
    <col min="6915" max="6915" width="6.28515625" style="169" customWidth="1"/>
    <col min="6916" max="6916" width="7.7109375" style="169" customWidth="1"/>
    <col min="6917" max="6936" width="3.28515625" style="169" customWidth="1"/>
    <col min="6937" max="6948" width="0" style="169" hidden="1" customWidth="1"/>
    <col min="6949" max="6949" width="3.28515625" style="169" customWidth="1"/>
    <col min="6950" max="6950" width="3.140625" style="169" customWidth="1"/>
    <col min="6951" max="6951" width="19.7109375" style="169" bestFit="1" customWidth="1"/>
    <col min="6952" max="6952" width="8.28515625" style="169" customWidth="1"/>
    <col min="6953" max="6953" width="0" style="169" hidden="1" customWidth="1"/>
    <col min="6954" max="6961" width="7.7109375" style="169" customWidth="1"/>
    <col min="6962" max="7168" width="9.140625" style="169"/>
    <col min="7169" max="7169" width="1.85546875" style="169" customWidth="1"/>
    <col min="7170" max="7170" width="0.5703125" style="169" customWidth="1"/>
    <col min="7171" max="7171" width="6.28515625" style="169" customWidth="1"/>
    <col min="7172" max="7172" width="7.7109375" style="169" customWidth="1"/>
    <col min="7173" max="7192" width="3.28515625" style="169" customWidth="1"/>
    <col min="7193" max="7204" width="0" style="169" hidden="1" customWidth="1"/>
    <col min="7205" max="7205" width="3.28515625" style="169" customWidth="1"/>
    <col min="7206" max="7206" width="3.140625" style="169" customWidth="1"/>
    <col min="7207" max="7207" width="19.7109375" style="169" bestFit="1" customWidth="1"/>
    <col min="7208" max="7208" width="8.28515625" style="169" customWidth="1"/>
    <col min="7209" max="7209" width="0" style="169" hidden="1" customWidth="1"/>
    <col min="7210" max="7217" width="7.7109375" style="169" customWidth="1"/>
    <col min="7218" max="7424" width="9.140625" style="169"/>
    <col min="7425" max="7425" width="1.85546875" style="169" customWidth="1"/>
    <col min="7426" max="7426" width="0.5703125" style="169" customWidth="1"/>
    <col min="7427" max="7427" width="6.28515625" style="169" customWidth="1"/>
    <col min="7428" max="7428" width="7.7109375" style="169" customWidth="1"/>
    <col min="7429" max="7448" width="3.28515625" style="169" customWidth="1"/>
    <col min="7449" max="7460" width="0" style="169" hidden="1" customWidth="1"/>
    <col min="7461" max="7461" width="3.28515625" style="169" customWidth="1"/>
    <col min="7462" max="7462" width="3.140625" style="169" customWidth="1"/>
    <col min="7463" max="7463" width="19.7109375" style="169" bestFit="1" customWidth="1"/>
    <col min="7464" max="7464" width="8.28515625" style="169" customWidth="1"/>
    <col min="7465" max="7465" width="0" style="169" hidden="1" customWidth="1"/>
    <col min="7466" max="7473" width="7.7109375" style="169" customWidth="1"/>
    <col min="7474" max="7680" width="9.140625" style="169"/>
    <col min="7681" max="7681" width="1.85546875" style="169" customWidth="1"/>
    <col min="7682" max="7682" width="0.5703125" style="169" customWidth="1"/>
    <col min="7683" max="7683" width="6.28515625" style="169" customWidth="1"/>
    <col min="7684" max="7684" width="7.7109375" style="169" customWidth="1"/>
    <col min="7685" max="7704" width="3.28515625" style="169" customWidth="1"/>
    <col min="7705" max="7716" width="0" style="169" hidden="1" customWidth="1"/>
    <col min="7717" max="7717" width="3.28515625" style="169" customWidth="1"/>
    <col min="7718" max="7718" width="3.140625" style="169" customWidth="1"/>
    <col min="7719" max="7719" width="19.7109375" style="169" bestFit="1" customWidth="1"/>
    <col min="7720" max="7720" width="8.28515625" style="169" customWidth="1"/>
    <col min="7721" max="7721" width="0" style="169" hidden="1" customWidth="1"/>
    <col min="7722" max="7729" width="7.7109375" style="169" customWidth="1"/>
    <col min="7730" max="7936" width="9.140625" style="169"/>
    <col min="7937" max="7937" width="1.85546875" style="169" customWidth="1"/>
    <col min="7938" max="7938" width="0.5703125" style="169" customWidth="1"/>
    <col min="7939" max="7939" width="6.28515625" style="169" customWidth="1"/>
    <col min="7940" max="7940" width="7.7109375" style="169" customWidth="1"/>
    <col min="7941" max="7960" width="3.28515625" style="169" customWidth="1"/>
    <col min="7961" max="7972" width="0" style="169" hidden="1" customWidth="1"/>
    <col min="7973" max="7973" width="3.28515625" style="169" customWidth="1"/>
    <col min="7974" max="7974" width="3.140625" style="169" customWidth="1"/>
    <col min="7975" max="7975" width="19.7109375" style="169" bestFit="1" customWidth="1"/>
    <col min="7976" max="7976" width="8.28515625" style="169" customWidth="1"/>
    <col min="7977" max="7977" width="0" style="169" hidden="1" customWidth="1"/>
    <col min="7978" max="7985" width="7.7109375" style="169" customWidth="1"/>
    <col min="7986" max="8192" width="9.140625" style="169"/>
    <col min="8193" max="8193" width="1.85546875" style="169" customWidth="1"/>
    <col min="8194" max="8194" width="0.5703125" style="169" customWidth="1"/>
    <col min="8195" max="8195" width="6.28515625" style="169" customWidth="1"/>
    <col min="8196" max="8196" width="7.7109375" style="169" customWidth="1"/>
    <col min="8197" max="8216" width="3.28515625" style="169" customWidth="1"/>
    <col min="8217" max="8228" width="0" style="169" hidden="1" customWidth="1"/>
    <col min="8229" max="8229" width="3.28515625" style="169" customWidth="1"/>
    <col min="8230" max="8230" width="3.140625" style="169" customWidth="1"/>
    <col min="8231" max="8231" width="19.7109375" style="169" bestFit="1" customWidth="1"/>
    <col min="8232" max="8232" width="8.28515625" style="169" customWidth="1"/>
    <col min="8233" max="8233" width="0" style="169" hidden="1" customWidth="1"/>
    <col min="8234" max="8241" width="7.7109375" style="169" customWidth="1"/>
    <col min="8242" max="8448" width="9.140625" style="169"/>
    <col min="8449" max="8449" width="1.85546875" style="169" customWidth="1"/>
    <col min="8450" max="8450" width="0.5703125" style="169" customWidth="1"/>
    <col min="8451" max="8451" width="6.28515625" style="169" customWidth="1"/>
    <col min="8452" max="8452" width="7.7109375" style="169" customWidth="1"/>
    <col min="8453" max="8472" width="3.28515625" style="169" customWidth="1"/>
    <col min="8473" max="8484" width="0" style="169" hidden="1" customWidth="1"/>
    <col min="8485" max="8485" width="3.28515625" style="169" customWidth="1"/>
    <col min="8486" max="8486" width="3.140625" style="169" customWidth="1"/>
    <col min="8487" max="8487" width="19.7109375" style="169" bestFit="1" customWidth="1"/>
    <col min="8488" max="8488" width="8.28515625" style="169" customWidth="1"/>
    <col min="8489" max="8489" width="0" style="169" hidden="1" customWidth="1"/>
    <col min="8490" max="8497" width="7.7109375" style="169" customWidth="1"/>
    <col min="8498" max="8704" width="9.140625" style="169"/>
    <col min="8705" max="8705" width="1.85546875" style="169" customWidth="1"/>
    <col min="8706" max="8706" width="0.5703125" style="169" customWidth="1"/>
    <col min="8707" max="8707" width="6.28515625" style="169" customWidth="1"/>
    <col min="8708" max="8708" width="7.7109375" style="169" customWidth="1"/>
    <col min="8709" max="8728" width="3.28515625" style="169" customWidth="1"/>
    <col min="8729" max="8740" width="0" style="169" hidden="1" customWidth="1"/>
    <col min="8741" max="8741" width="3.28515625" style="169" customWidth="1"/>
    <col min="8742" max="8742" width="3.140625" style="169" customWidth="1"/>
    <col min="8743" max="8743" width="19.7109375" style="169" bestFit="1" customWidth="1"/>
    <col min="8744" max="8744" width="8.28515625" style="169" customWidth="1"/>
    <col min="8745" max="8745" width="0" style="169" hidden="1" customWidth="1"/>
    <col min="8746" max="8753" width="7.7109375" style="169" customWidth="1"/>
    <col min="8754" max="8960" width="9.140625" style="169"/>
    <col min="8961" max="8961" width="1.85546875" style="169" customWidth="1"/>
    <col min="8962" max="8962" width="0.5703125" style="169" customWidth="1"/>
    <col min="8963" max="8963" width="6.28515625" style="169" customWidth="1"/>
    <col min="8964" max="8964" width="7.7109375" style="169" customWidth="1"/>
    <col min="8965" max="8984" width="3.28515625" style="169" customWidth="1"/>
    <col min="8985" max="8996" width="0" style="169" hidden="1" customWidth="1"/>
    <col min="8997" max="8997" width="3.28515625" style="169" customWidth="1"/>
    <col min="8998" max="8998" width="3.140625" style="169" customWidth="1"/>
    <col min="8999" max="8999" width="19.7109375" style="169" bestFit="1" customWidth="1"/>
    <col min="9000" max="9000" width="8.28515625" style="169" customWidth="1"/>
    <col min="9001" max="9001" width="0" style="169" hidden="1" customWidth="1"/>
    <col min="9002" max="9009" width="7.7109375" style="169" customWidth="1"/>
    <col min="9010" max="9216" width="9.140625" style="169"/>
    <col min="9217" max="9217" width="1.85546875" style="169" customWidth="1"/>
    <col min="9218" max="9218" width="0.5703125" style="169" customWidth="1"/>
    <col min="9219" max="9219" width="6.28515625" style="169" customWidth="1"/>
    <col min="9220" max="9220" width="7.7109375" style="169" customWidth="1"/>
    <col min="9221" max="9240" width="3.28515625" style="169" customWidth="1"/>
    <col min="9241" max="9252" width="0" style="169" hidden="1" customWidth="1"/>
    <col min="9253" max="9253" width="3.28515625" style="169" customWidth="1"/>
    <col min="9254" max="9254" width="3.140625" style="169" customWidth="1"/>
    <col min="9255" max="9255" width="19.7109375" style="169" bestFit="1" customWidth="1"/>
    <col min="9256" max="9256" width="8.28515625" style="169" customWidth="1"/>
    <col min="9257" max="9257" width="0" style="169" hidden="1" customWidth="1"/>
    <col min="9258" max="9265" width="7.7109375" style="169" customWidth="1"/>
    <col min="9266" max="9472" width="9.140625" style="169"/>
    <col min="9473" max="9473" width="1.85546875" style="169" customWidth="1"/>
    <col min="9474" max="9474" width="0.5703125" style="169" customWidth="1"/>
    <col min="9475" max="9475" width="6.28515625" style="169" customWidth="1"/>
    <col min="9476" max="9476" width="7.7109375" style="169" customWidth="1"/>
    <col min="9477" max="9496" width="3.28515625" style="169" customWidth="1"/>
    <col min="9497" max="9508" width="0" style="169" hidden="1" customWidth="1"/>
    <col min="9509" max="9509" width="3.28515625" style="169" customWidth="1"/>
    <col min="9510" max="9510" width="3.140625" style="169" customWidth="1"/>
    <col min="9511" max="9511" width="19.7109375" style="169" bestFit="1" customWidth="1"/>
    <col min="9512" max="9512" width="8.28515625" style="169" customWidth="1"/>
    <col min="9513" max="9513" width="0" style="169" hidden="1" customWidth="1"/>
    <col min="9514" max="9521" width="7.7109375" style="169" customWidth="1"/>
    <col min="9522" max="9728" width="9.140625" style="169"/>
    <col min="9729" max="9729" width="1.85546875" style="169" customWidth="1"/>
    <col min="9730" max="9730" width="0.5703125" style="169" customWidth="1"/>
    <col min="9731" max="9731" width="6.28515625" style="169" customWidth="1"/>
    <col min="9732" max="9732" width="7.7109375" style="169" customWidth="1"/>
    <col min="9733" max="9752" width="3.28515625" style="169" customWidth="1"/>
    <col min="9753" max="9764" width="0" style="169" hidden="1" customWidth="1"/>
    <col min="9765" max="9765" width="3.28515625" style="169" customWidth="1"/>
    <col min="9766" max="9766" width="3.140625" style="169" customWidth="1"/>
    <col min="9767" max="9767" width="19.7109375" style="169" bestFit="1" customWidth="1"/>
    <col min="9768" max="9768" width="8.28515625" style="169" customWidth="1"/>
    <col min="9769" max="9769" width="0" style="169" hidden="1" customWidth="1"/>
    <col min="9770" max="9777" width="7.7109375" style="169" customWidth="1"/>
    <col min="9778" max="9984" width="9.140625" style="169"/>
    <col min="9985" max="9985" width="1.85546875" style="169" customWidth="1"/>
    <col min="9986" max="9986" width="0.5703125" style="169" customWidth="1"/>
    <col min="9987" max="9987" width="6.28515625" style="169" customWidth="1"/>
    <col min="9988" max="9988" width="7.7109375" style="169" customWidth="1"/>
    <col min="9989" max="10008" width="3.28515625" style="169" customWidth="1"/>
    <col min="10009" max="10020" width="0" style="169" hidden="1" customWidth="1"/>
    <col min="10021" max="10021" width="3.28515625" style="169" customWidth="1"/>
    <col min="10022" max="10022" width="3.140625" style="169" customWidth="1"/>
    <col min="10023" max="10023" width="19.7109375" style="169" bestFit="1" customWidth="1"/>
    <col min="10024" max="10024" width="8.28515625" style="169" customWidth="1"/>
    <col min="10025" max="10025" width="0" style="169" hidden="1" customWidth="1"/>
    <col min="10026" max="10033" width="7.7109375" style="169" customWidth="1"/>
    <col min="10034" max="10240" width="9.140625" style="169"/>
    <col min="10241" max="10241" width="1.85546875" style="169" customWidth="1"/>
    <col min="10242" max="10242" width="0.5703125" style="169" customWidth="1"/>
    <col min="10243" max="10243" width="6.28515625" style="169" customWidth="1"/>
    <col min="10244" max="10244" width="7.7109375" style="169" customWidth="1"/>
    <col min="10245" max="10264" width="3.28515625" style="169" customWidth="1"/>
    <col min="10265" max="10276" width="0" style="169" hidden="1" customWidth="1"/>
    <col min="10277" max="10277" width="3.28515625" style="169" customWidth="1"/>
    <col min="10278" max="10278" width="3.140625" style="169" customWidth="1"/>
    <col min="10279" max="10279" width="19.7109375" style="169" bestFit="1" customWidth="1"/>
    <col min="10280" max="10280" width="8.28515625" style="169" customWidth="1"/>
    <col min="10281" max="10281" width="0" style="169" hidden="1" customWidth="1"/>
    <col min="10282" max="10289" width="7.7109375" style="169" customWidth="1"/>
    <col min="10290" max="10496" width="9.140625" style="169"/>
    <col min="10497" max="10497" width="1.85546875" style="169" customWidth="1"/>
    <col min="10498" max="10498" width="0.5703125" style="169" customWidth="1"/>
    <col min="10499" max="10499" width="6.28515625" style="169" customWidth="1"/>
    <col min="10500" max="10500" width="7.7109375" style="169" customWidth="1"/>
    <col min="10501" max="10520" width="3.28515625" style="169" customWidth="1"/>
    <col min="10521" max="10532" width="0" style="169" hidden="1" customWidth="1"/>
    <col min="10533" max="10533" width="3.28515625" style="169" customWidth="1"/>
    <col min="10534" max="10534" width="3.140625" style="169" customWidth="1"/>
    <col min="10535" max="10535" width="19.7109375" style="169" bestFit="1" customWidth="1"/>
    <col min="10536" max="10536" width="8.28515625" style="169" customWidth="1"/>
    <col min="10537" max="10537" width="0" style="169" hidden="1" customWidth="1"/>
    <col min="10538" max="10545" width="7.7109375" style="169" customWidth="1"/>
    <col min="10546" max="10752" width="9.140625" style="169"/>
    <col min="10753" max="10753" width="1.85546875" style="169" customWidth="1"/>
    <col min="10754" max="10754" width="0.5703125" style="169" customWidth="1"/>
    <col min="10755" max="10755" width="6.28515625" style="169" customWidth="1"/>
    <col min="10756" max="10756" width="7.7109375" style="169" customWidth="1"/>
    <col min="10757" max="10776" width="3.28515625" style="169" customWidth="1"/>
    <col min="10777" max="10788" width="0" style="169" hidden="1" customWidth="1"/>
    <col min="10789" max="10789" width="3.28515625" style="169" customWidth="1"/>
    <col min="10790" max="10790" width="3.140625" style="169" customWidth="1"/>
    <col min="10791" max="10791" width="19.7109375" style="169" bestFit="1" customWidth="1"/>
    <col min="10792" max="10792" width="8.28515625" style="169" customWidth="1"/>
    <col min="10793" max="10793" width="0" style="169" hidden="1" customWidth="1"/>
    <col min="10794" max="10801" width="7.7109375" style="169" customWidth="1"/>
    <col min="10802" max="11008" width="9.140625" style="169"/>
    <col min="11009" max="11009" width="1.85546875" style="169" customWidth="1"/>
    <col min="11010" max="11010" width="0.5703125" style="169" customWidth="1"/>
    <col min="11011" max="11011" width="6.28515625" style="169" customWidth="1"/>
    <col min="11012" max="11012" width="7.7109375" style="169" customWidth="1"/>
    <col min="11013" max="11032" width="3.28515625" style="169" customWidth="1"/>
    <col min="11033" max="11044" width="0" style="169" hidden="1" customWidth="1"/>
    <col min="11045" max="11045" width="3.28515625" style="169" customWidth="1"/>
    <col min="11046" max="11046" width="3.140625" style="169" customWidth="1"/>
    <col min="11047" max="11047" width="19.7109375" style="169" bestFit="1" customWidth="1"/>
    <col min="11048" max="11048" width="8.28515625" style="169" customWidth="1"/>
    <col min="11049" max="11049" width="0" style="169" hidden="1" customWidth="1"/>
    <col min="11050" max="11057" width="7.7109375" style="169" customWidth="1"/>
    <col min="11058" max="11264" width="9.140625" style="169"/>
    <col min="11265" max="11265" width="1.85546875" style="169" customWidth="1"/>
    <col min="11266" max="11266" width="0.5703125" style="169" customWidth="1"/>
    <col min="11267" max="11267" width="6.28515625" style="169" customWidth="1"/>
    <col min="11268" max="11268" width="7.7109375" style="169" customWidth="1"/>
    <col min="11269" max="11288" width="3.28515625" style="169" customWidth="1"/>
    <col min="11289" max="11300" width="0" style="169" hidden="1" customWidth="1"/>
    <col min="11301" max="11301" width="3.28515625" style="169" customWidth="1"/>
    <col min="11302" max="11302" width="3.140625" style="169" customWidth="1"/>
    <col min="11303" max="11303" width="19.7109375" style="169" bestFit="1" customWidth="1"/>
    <col min="11304" max="11304" width="8.28515625" style="169" customWidth="1"/>
    <col min="11305" max="11305" width="0" style="169" hidden="1" customWidth="1"/>
    <col min="11306" max="11313" width="7.7109375" style="169" customWidth="1"/>
    <col min="11314" max="11520" width="9.140625" style="169"/>
    <col min="11521" max="11521" width="1.85546875" style="169" customWidth="1"/>
    <col min="11522" max="11522" width="0.5703125" style="169" customWidth="1"/>
    <col min="11523" max="11523" width="6.28515625" style="169" customWidth="1"/>
    <col min="11524" max="11524" width="7.7109375" style="169" customWidth="1"/>
    <col min="11525" max="11544" width="3.28515625" style="169" customWidth="1"/>
    <col min="11545" max="11556" width="0" style="169" hidden="1" customWidth="1"/>
    <col min="11557" max="11557" width="3.28515625" style="169" customWidth="1"/>
    <col min="11558" max="11558" width="3.140625" style="169" customWidth="1"/>
    <col min="11559" max="11559" width="19.7109375" style="169" bestFit="1" customWidth="1"/>
    <col min="11560" max="11560" width="8.28515625" style="169" customWidth="1"/>
    <col min="11561" max="11561" width="0" style="169" hidden="1" customWidth="1"/>
    <col min="11562" max="11569" width="7.7109375" style="169" customWidth="1"/>
    <col min="11570" max="11776" width="9.140625" style="169"/>
    <col min="11777" max="11777" width="1.85546875" style="169" customWidth="1"/>
    <col min="11778" max="11778" width="0.5703125" style="169" customWidth="1"/>
    <col min="11779" max="11779" width="6.28515625" style="169" customWidth="1"/>
    <col min="11780" max="11780" width="7.7109375" style="169" customWidth="1"/>
    <col min="11781" max="11800" width="3.28515625" style="169" customWidth="1"/>
    <col min="11801" max="11812" width="0" style="169" hidden="1" customWidth="1"/>
    <col min="11813" max="11813" width="3.28515625" style="169" customWidth="1"/>
    <col min="11814" max="11814" width="3.140625" style="169" customWidth="1"/>
    <col min="11815" max="11815" width="19.7109375" style="169" bestFit="1" customWidth="1"/>
    <col min="11816" max="11816" width="8.28515625" style="169" customWidth="1"/>
    <col min="11817" max="11817" width="0" style="169" hidden="1" customWidth="1"/>
    <col min="11818" max="11825" width="7.7109375" style="169" customWidth="1"/>
    <col min="11826" max="12032" width="9.140625" style="169"/>
    <col min="12033" max="12033" width="1.85546875" style="169" customWidth="1"/>
    <col min="12034" max="12034" width="0.5703125" style="169" customWidth="1"/>
    <col min="12035" max="12035" width="6.28515625" style="169" customWidth="1"/>
    <col min="12036" max="12036" width="7.7109375" style="169" customWidth="1"/>
    <col min="12037" max="12056" width="3.28515625" style="169" customWidth="1"/>
    <col min="12057" max="12068" width="0" style="169" hidden="1" customWidth="1"/>
    <col min="12069" max="12069" width="3.28515625" style="169" customWidth="1"/>
    <col min="12070" max="12070" width="3.140625" style="169" customWidth="1"/>
    <col min="12071" max="12071" width="19.7109375" style="169" bestFit="1" customWidth="1"/>
    <col min="12072" max="12072" width="8.28515625" style="169" customWidth="1"/>
    <col min="12073" max="12073" width="0" style="169" hidden="1" customWidth="1"/>
    <col min="12074" max="12081" width="7.7109375" style="169" customWidth="1"/>
    <col min="12082" max="12288" width="9.140625" style="169"/>
    <col min="12289" max="12289" width="1.85546875" style="169" customWidth="1"/>
    <col min="12290" max="12290" width="0.5703125" style="169" customWidth="1"/>
    <col min="12291" max="12291" width="6.28515625" style="169" customWidth="1"/>
    <col min="12292" max="12292" width="7.7109375" style="169" customWidth="1"/>
    <col min="12293" max="12312" width="3.28515625" style="169" customWidth="1"/>
    <col min="12313" max="12324" width="0" style="169" hidden="1" customWidth="1"/>
    <col min="12325" max="12325" width="3.28515625" style="169" customWidth="1"/>
    <col min="12326" max="12326" width="3.140625" style="169" customWidth="1"/>
    <col min="12327" max="12327" width="19.7109375" style="169" bestFit="1" customWidth="1"/>
    <col min="12328" max="12328" width="8.28515625" style="169" customWidth="1"/>
    <col min="12329" max="12329" width="0" style="169" hidden="1" customWidth="1"/>
    <col min="12330" max="12337" width="7.7109375" style="169" customWidth="1"/>
    <col min="12338" max="12544" width="9.140625" style="169"/>
    <col min="12545" max="12545" width="1.85546875" style="169" customWidth="1"/>
    <col min="12546" max="12546" width="0.5703125" style="169" customWidth="1"/>
    <col min="12547" max="12547" width="6.28515625" style="169" customWidth="1"/>
    <col min="12548" max="12548" width="7.7109375" style="169" customWidth="1"/>
    <col min="12549" max="12568" width="3.28515625" style="169" customWidth="1"/>
    <col min="12569" max="12580" width="0" style="169" hidden="1" customWidth="1"/>
    <col min="12581" max="12581" width="3.28515625" style="169" customWidth="1"/>
    <col min="12582" max="12582" width="3.140625" style="169" customWidth="1"/>
    <col min="12583" max="12583" width="19.7109375" style="169" bestFit="1" customWidth="1"/>
    <col min="12584" max="12584" width="8.28515625" style="169" customWidth="1"/>
    <col min="12585" max="12585" width="0" style="169" hidden="1" customWidth="1"/>
    <col min="12586" max="12593" width="7.7109375" style="169" customWidth="1"/>
    <col min="12594" max="12800" width="9.140625" style="169"/>
    <col min="12801" max="12801" width="1.85546875" style="169" customWidth="1"/>
    <col min="12802" max="12802" width="0.5703125" style="169" customWidth="1"/>
    <col min="12803" max="12803" width="6.28515625" style="169" customWidth="1"/>
    <col min="12804" max="12804" width="7.7109375" style="169" customWidth="1"/>
    <col min="12805" max="12824" width="3.28515625" style="169" customWidth="1"/>
    <col min="12825" max="12836" width="0" style="169" hidden="1" customWidth="1"/>
    <col min="12837" max="12837" width="3.28515625" style="169" customWidth="1"/>
    <col min="12838" max="12838" width="3.140625" style="169" customWidth="1"/>
    <col min="12839" max="12839" width="19.7109375" style="169" bestFit="1" customWidth="1"/>
    <col min="12840" max="12840" width="8.28515625" style="169" customWidth="1"/>
    <col min="12841" max="12841" width="0" style="169" hidden="1" customWidth="1"/>
    <col min="12842" max="12849" width="7.7109375" style="169" customWidth="1"/>
    <col min="12850" max="13056" width="9.140625" style="169"/>
    <col min="13057" max="13057" width="1.85546875" style="169" customWidth="1"/>
    <col min="13058" max="13058" width="0.5703125" style="169" customWidth="1"/>
    <col min="13059" max="13059" width="6.28515625" style="169" customWidth="1"/>
    <col min="13060" max="13060" width="7.7109375" style="169" customWidth="1"/>
    <col min="13061" max="13080" width="3.28515625" style="169" customWidth="1"/>
    <col min="13081" max="13092" width="0" style="169" hidden="1" customWidth="1"/>
    <col min="13093" max="13093" width="3.28515625" style="169" customWidth="1"/>
    <col min="13094" max="13094" width="3.140625" style="169" customWidth="1"/>
    <col min="13095" max="13095" width="19.7109375" style="169" bestFit="1" customWidth="1"/>
    <col min="13096" max="13096" width="8.28515625" style="169" customWidth="1"/>
    <col min="13097" max="13097" width="0" style="169" hidden="1" customWidth="1"/>
    <col min="13098" max="13105" width="7.7109375" style="169" customWidth="1"/>
    <col min="13106" max="13312" width="9.140625" style="169"/>
    <col min="13313" max="13313" width="1.85546875" style="169" customWidth="1"/>
    <col min="13314" max="13314" width="0.5703125" style="169" customWidth="1"/>
    <col min="13315" max="13315" width="6.28515625" style="169" customWidth="1"/>
    <col min="13316" max="13316" width="7.7109375" style="169" customWidth="1"/>
    <col min="13317" max="13336" width="3.28515625" style="169" customWidth="1"/>
    <col min="13337" max="13348" width="0" style="169" hidden="1" customWidth="1"/>
    <col min="13349" max="13349" width="3.28515625" style="169" customWidth="1"/>
    <col min="13350" max="13350" width="3.140625" style="169" customWidth="1"/>
    <col min="13351" max="13351" width="19.7109375" style="169" bestFit="1" customWidth="1"/>
    <col min="13352" max="13352" width="8.28515625" style="169" customWidth="1"/>
    <col min="13353" max="13353" width="0" style="169" hidden="1" customWidth="1"/>
    <col min="13354" max="13361" width="7.7109375" style="169" customWidth="1"/>
    <col min="13362" max="13568" width="9.140625" style="169"/>
    <col min="13569" max="13569" width="1.85546875" style="169" customWidth="1"/>
    <col min="13570" max="13570" width="0.5703125" style="169" customWidth="1"/>
    <col min="13571" max="13571" width="6.28515625" style="169" customWidth="1"/>
    <col min="13572" max="13572" width="7.7109375" style="169" customWidth="1"/>
    <col min="13573" max="13592" width="3.28515625" style="169" customWidth="1"/>
    <col min="13593" max="13604" width="0" style="169" hidden="1" customWidth="1"/>
    <col min="13605" max="13605" width="3.28515625" style="169" customWidth="1"/>
    <col min="13606" max="13606" width="3.140625" style="169" customWidth="1"/>
    <col min="13607" max="13607" width="19.7109375" style="169" bestFit="1" customWidth="1"/>
    <col min="13608" max="13608" width="8.28515625" style="169" customWidth="1"/>
    <col min="13609" max="13609" width="0" style="169" hidden="1" customWidth="1"/>
    <col min="13610" max="13617" width="7.7109375" style="169" customWidth="1"/>
    <col min="13618" max="13824" width="9.140625" style="169"/>
    <col min="13825" max="13825" width="1.85546875" style="169" customWidth="1"/>
    <col min="13826" max="13826" width="0.5703125" style="169" customWidth="1"/>
    <col min="13827" max="13827" width="6.28515625" style="169" customWidth="1"/>
    <col min="13828" max="13828" width="7.7109375" style="169" customWidth="1"/>
    <col min="13829" max="13848" width="3.28515625" style="169" customWidth="1"/>
    <col min="13849" max="13860" width="0" style="169" hidden="1" customWidth="1"/>
    <col min="13861" max="13861" width="3.28515625" style="169" customWidth="1"/>
    <col min="13862" max="13862" width="3.140625" style="169" customWidth="1"/>
    <col min="13863" max="13863" width="19.7109375" style="169" bestFit="1" customWidth="1"/>
    <col min="13864" max="13864" width="8.28515625" style="169" customWidth="1"/>
    <col min="13865" max="13865" width="0" style="169" hidden="1" customWidth="1"/>
    <col min="13866" max="13873" width="7.7109375" style="169" customWidth="1"/>
    <col min="13874" max="14080" width="9.140625" style="169"/>
    <col min="14081" max="14081" width="1.85546875" style="169" customWidth="1"/>
    <col min="14082" max="14082" width="0.5703125" style="169" customWidth="1"/>
    <col min="14083" max="14083" width="6.28515625" style="169" customWidth="1"/>
    <col min="14084" max="14084" width="7.7109375" style="169" customWidth="1"/>
    <col min="14085" max="14104" width="3.28515625" style="169" customWidth="1"/>
    <col min="14105" max="14116" width="0" style="169" hidden="1" customWidth="1"/>
    <col min="14117" max="14117" width="3.28515625" style="169" customWidth="1"/>
    <col min="14118" max="14118" width="3.140625" style="169" customWidth="1"/>
    <col min="14119" max="14119" width="19.7109375" style="169" bestFit="1" customWidth="1"/>
    <col min="14120" max="14120" width="8.28515625" style="169" customWidth="1"/>
    <col min="14121" max="14121" width="0" style="169" hidden="1" customWidth="1"/>
    <col min="14122" max="14129" width="7.7109375" style="169" customWidth="1"/>
    <col min="14130" max="14336" width="9.140625" style="169"/>
    <col min="14337" max="14337" width="1.85546875" style="169" customWidth="1"/>
    <col min="14338" max="14338" width="0.5703125" style="169" customWidth="1"/>
    <col min="14339" max="14339" width="6.28515625" style="169" customWidth="1"/>
    <col min="14340" max="14340" width="7.7109375" style="169" customWidth="1"/>
    <col min="14341" max="14360" width="3.28515625" style="169" customWidth="1"/>
    <col min="14361" max="14372" width="0" style="169" hidden="1" customWidth="1"/>
    <col min="14373" max="14373" width="3.28515625" style="169" customWidth="1"/>
    <col min="14374" max="14374" width="3.140625" style="169" customWidth="1"/>
    <col min="14375" max="14375" width="19.7109375" style="169" bestFit="1" customWidth="1"/>
    <col min="14376" max="14376" width="8.28515625" style="169" customWidth="1"/>
    <col min="14377" max="14377" width="0" style="169" hidden="1" customWidth="1"/>
    <col min="14378" max="14385" width="7.7109375" style="169" customWidth="1"/>
    <col min="14386" max="14592" width="9.140625" style="169"/>
    <col min="14593" max="14593" width="1.85546875" style="169" customWidth="1"/>
    <col min="14594" max="14594" width="0.5703125" style="169" customWidth="1"/>
    <col min="14595" max="14595" width="6.28515625" style="169" customWidth="1"/>
    <col min="14596" max="14596" width="7.7109375" style="169" customWidth="1"/>
    <col min="14597" max="14616" width="3.28515625" style="169" customWidth="1"/>
    <col min="14617" max="14628" width="0" style="169" hidden="1" customWidth="1"/>
    <col min="14629" max="14629" width="3.28515625" style="169" customWidth="1"/>
    <col min="14630" max="14630" width="3.140625" style="169" customWidth="1"/>
    <col min="14631" max="14631" width="19.7109375" style="169" bestFit="1" customWidth="1"/>
    <col min="14632" max="14632" width="8.28515625" style="169" customWidth="1"/>
    <col min="14633" max="14633" width="0" style="169" hidden="1" customWidth="1"/>
    <col min="14634" max="14641" width="7.7109375" style="169" customWidth="1"/>
    <col min="14642" max="14848" width="9.140625" style="169"/>
    <col min="14849" max="14849" width="1.85546875" style="169" customWidth="1"/>
    <col min="14850" max="14850" width="0.5703125" style="169" customWidth="1"/>
    <col min="14851" max="14851" width="6.28515625" style="169" customWidth="1"/>
    <col min="14852" max="14852" width="7.7109375" style="169" customWidth="1"/>
    <col min="14853" max="14872" width="3.28515625" style="169" customWidth="1"/>
    <col min="14873" max="14884" width="0" style="169" hidden="1" customWidth="1"/>
    <col min="14885" max="14885" width="3.28515625" style="169" customWidth="1"/>
    <col min="14886" max="14886" width="3.140625" style="169" customWidth="1"/>
    <col min="14887" max="14887" width="19.7109375" style="169" bestFit="1" customWidth="1"/>
    <col min="14888" max="14888" width="8.28515625" style="169" customWidth="1"/>
    <col min="14889" max="14889" width="0" style="169" hidden="1" customWidth="1"/>
    <col min="14890" max="14897" width="7.7109375" style="169" customWidth="1"/>
    <col min="14898" max="15104" width="9.140625" style="169"/>
    <col min="15105" max="15105" width="1.85546875" style="169" customWidth="1"/>
    <col min="15106" max="15106" width="0.5703125" style="169" customWidth="1"/>
    <col min="15107" max="15107" width="6.28515625" style="169" customWidth="1"/>
    <col min="15108" max="15108" width="7.7109375" style="169" customWidth="1"/>
    <col min="15109" max="15128" width="3.28515625" style="169" customWidth="1"/>
    <col min="15129" max="15140" width="0" style="169" hidden="1" customWidth="1"/>
    <col min="15141" max="15141" width="3.28515625" style="169" customWidth="1"/>
    <col min="15142" max="15142" width="3.140625" style="169" customWidth="1"/>
    <col min="15143" max="15143" width="19.7109375" style="169" bestFit="1" customWidth="1"/>
    <col min="15144" max="15144" width="8.28515625" style="169" customWidth="1"/>
    <col min="15145" max="15145" width="0" style="169" hidden="1" customWidth="1"/>
    <col min="15146" max="15153" width="7.7109375" style="169" customWidth="1"/>
    <col min="15154" max="15360" width="9.140625" style="169"/>
    <col min="15361" max="15361" width="1.85546875" style="169" customWidth="1"/>
    <col min="15362" max="15362" width="0.5703125" style="169" customWidth="1"/>
    <col min="15363" max="15363" width="6.28515625" style="169" customWidth="1"/>
    <col min="15364" max="15364" width="7.7109375" style="169" customWidth="1"/>
    <col min="15365" max="15384" width="3.28515625" style="169" customWidth="1"/>
    <col min="15385" max="15396" width="0" style="169" hidden="1" customWidth="1"/>
    <col min="15397" max="15397" width="3.28515625" style="169" customWidth="1"/>
    <col min="15398" max="15398" width="3.140625" style="169" customWidth="1"/>
    <col min="15399" max="15399" width="19.7109375" style="169" bestFit="1" customWidth="1"/>
    <col min="15400" max="15400" width="8.28515625" style="169" customWidth="1"/>
    <col min="15401" max="15401" width="0" style="169" hidden="1" customWidth="1"/>
    <col min="15402" max="15409" width="7.7109375" style="169" customWidth="1"/>
    <col min="15410" max="15616" width="9.140625" style="169"/>
    <col min="15617" max="15617" width="1.85546875" style="169" customWidth="1"/>
    <col min="15618" max="15618" width="0.5703125" style="169" customWidth="1"/>
    <col min="15619" max="15619" width="6.28515625" style="169" customWidth="1"/>
    <col min="15620" max="15620" width="7.7109375" style="169" customWidth="1"/>
    <col min="15621" max="15640" width="3.28515625" style="169" customWidth="1"/>
    <col min="15641" max="15652" width="0" style="169" hidden="1" customWidth="1"/>
    <col min="15653" max="15653" width="3.28515625" style="169" customWidth="1"/>
    <col min="15654" max="15654" width="3.140625" style="169" customWidth="1"/>
    <col min="15655" max="15655" width="19.7109375" style="169" bestFit="1" customWidth="1"/>
    <col min="15656" max="15656" width="8.28515625" style="169" customWidth="1"/>
    <col min="15657" max="15657" width="0" style="169" hidden="1" customWidth="1"/>
    <col min="15658" max="15665" width="7.7109375" style="169" customWidth="1"/>
    <col min="15666" max="15872" width="9.140625" style="169"/>
    <col min="15873" max="15873" width="1.85546875" style="169" customWidth="1"/>
    <col min="15874" max="15874" width="0.5703125" style="169" customWidth="1"/>
    <col min="15875" max="15875" width="6.28515625" style="169" customWidth="1"/>
    <col min="15876" max="15876" width="7.7109375" style="169" customWidth="1"/>
    <col min="15877" max="15896" width="3.28515625" style="169" customWidth="1"/>
    <col min="15897" max="15908" width="0" style="169" hidden="1" customWidth="1"/>
    <col min="15909" max="15909" width="3.28515625" style="169" customWidth="1"/>
    <col min="15910" max="15910" width="3.140625" style="169" customWidth="1"/>
    <col min="15911" max="15911" width="19.7109375" style="169" bestFit="1" customWidth="1"/>
    <col min="15912" max="15912" width="8.28515625" style="169" customWidth="1"/>
    <col min="15913" max="15913" width="0" style="169" hidden="1" customWidth="1"/>
    <col min="15914" max="15921" width="7.7109375" style="169" customWidth="1"/>
    <col min="15922" max="16128" width="9.140625" style="169"/>
    <col min="16129" max="16129" width="1.85546875" style="169" customWidth="1"/>
    <col min="16130" max="16130" width="0.5703125" style="169" customWidth="1"/>
    <col min="16131" max="16131" width="6.28515625" style="169" customWidth="1"/>
    <col min="16132" max="16132" width="7.7109375" style="169" customWidth="1"/>
    <col min="16133" max="16152" width="3.28515625" style="169" customWidth="1"/>
    <col min="16153" max="16164" width="0" style="169" hidden="1" customWidth="1"/>
    <col min="16165" max="16165" width="3.28515625" style="169" customWidth="1"/>
    <col min="16166" max="16166" width="3.140625" style="169" customWidth="1"/>
    <col min="16167" max="16167" width="19.7109375" style="169" bestFit="1" customWidth="1"/>
    <col min="16168" max="16168" width="8.28515625" style="169" customWidth="1"/>
    <col min="16169" max="16169" width="0" style="169" hidden="1" customWidth="1"/>
    <col min="16170" max="16177" width="7.7109375" style="169" customWidth="1"/>
    <col min="16178" max="16384" width="9.140625" style="169"/>
  </cols>
  <sheetData>
    <row r="1" spans="3:50" ht="12" thickBot="1" x14ac:dyDescent="0.25"/>
    <row r="2" spans="3:50" ht="15" customHeight="1" x14ac:dyDescent="0.2">
      <c r="C2" s="461" t="s">
        <v>558</v>
      </c>
      <c r="D2" s="462"/>
      <c r="E2" s="354" t="s">
        <v>325</v>
      </c>
      <c r="F2" s="355"/>
      <c r="G2" s="355"/>
      <c r="H2" s="406"/>
      <c r="I2" s="354" t="s">
        <v>256</v>
      </c>
      <c r="J2" s="355"/>
      <c r="K2" s="355"/>
      <c r="L2" s="406"/>
      <c r="M2" s="354" t="s">
        <v>2</v>
      </c>
      <c r="N2" s="355"/>
      <c r="O2" s="355"/>
      <c r="P2" s="406"/>
      <c r="Q2" s="354" t="s">
        <v>0</v>
      </c>
      <c r="R2" s="355"/>
      <c r="S2" s="355"/>
      <c r="T2" s="406"/>
      <c r="U2" s="354" t="s">
        <v>214</v>
      </c>
      <c r="V2" s="355"/>
      <c r="W2" s="355"/>
      <c r="X2" s="406"/>
      <c r="Y2" s="429" t="s">
        <v>560</v>
      </c>
      <c r="Z2" s="429"/>
      <c r="AA2" s="429"/>
      <c r="AB2" s="459"/>
      <c r="AC2" s="429" t="s">
        <v>549</v>
      </c>
      <c r="AD2" s="429"/>
      <c r="AE2" s="429"/>
      <c r="AF2" s="459"/>
      <c r="AG2" s="429" t="s">
        <v>561</v>
      </c>
      <c r="AH2" s="429"/>
      <c r="AI2" s="429"/>
      <c r="AJ2" s="429"/>
      <c r="AL2" s="427" t="s">
        <v>558</v>
      </c>
      <c r="AM2" s="428"/>
      <c r="AN2" s="236" t="s">
        <v>540</v>
      </c>
      <c r="AO2" s="223"/>
      <c r="AP2" s="412" t="s">
        <v>541</v>
      </c>
      <c r="AQ2" s="412" t="s">
        <v>542</v>
      </c>
      <c r="AR2" s="412" t="s">
        <v>543</v>
      </c>
      <c r="AS2" s="414" t="s">
        <v>544</v>
      </c>
      <c r="AT2" s="415"/>
      <c r="AU2" s="414" t="s">
        <v>545</v>
      </c>
      <c r="AV2" s="415"/>
      <c r="AW2" s="418" t="s">
        <v>546</v>
      </c>
      <c r="AX2" s="420" t="s">
        <v>547</v>
      </c>
    </row>
    <row r="3" spans="3:50" ht="15" customHeight="1" thickBot="1" x14ac:dyDescent="0.25">
      <c r="C3" s="457" t="s">
        <v>564</v>
      </c>
      <c r="D3" s="458"/>
      <c r="E3" s="358"/>
      <c r="F3" s="359"/>
      <c r="G3" s="359"/>
      <c r="H3" s="408"/>
      <c r="I3" s="358"/>
      <c r="J3" s="359"/>
      <c r="K3" s="359"/>
      <c r="L3" s="408"/>
      <c r="M3" s="358"/>
      <c r="N3" s="359"/>
      <c r="O3" s="359"/>
      <c r="P3" s="408"/>
      <c r="Q3" s="358"/>
      <c r="R3" s="359"/>
      <c r="S3" s="359"/>
      <c r="T3" s="408"/>
      <c r="U3" s="358"/>
      <c r="V3" s="359"/>
      <c r="W3" s="359"/>
      <c r="X3" s="408"/>
      <c r="Y3" s="430"/>
      <c r="Z3" s="430"/>
      <c r="AA3" s="430"/>
      <c r="AB3" s="460"/>
      <c r="AC3" s="430"/>
      <c r="AD3" s="430"/>
      <c r="AE3" s="430"/>
      <c r="AF3" s="460"/>
      <c r="AG3" s="430"/>
      <c r="AH3" s="430"/>
      <c r="AI3" s="430"/>
      <c r="AJ3" s="430"/>
      <c r="AL3" s="422" t="s">
        <v>323</v>
      </c>
      <c r="AM3" s="424"/>
      <c r="AN3" s="237" t="s">
        <v>548</v>
      </c>
      <c r="AO3" s="224"/>
      <c r="AP3" s="413"/>
      <c r="AQ3" s="413"/>
      <c r="AR3" s="413"/>
      <c r="AS3" s="416"/>
      <c r="AT3" s="417"/>
      <c r="AU3" s="416"/>
      <c r="AV3" s="417"/>
      <c r="AW3" s="419"/>
      <c r="AX3" s="421"/>
    </row>
    <row r="4" spans="3:50" ht="15" customHeight="1" x14ac:dyDescent="0.2">
      <c r="C4" s="354" t="s">
        <v>325</v>
      </c>
      <c r="D4" s="406"/>
      <c r="E4" s="399"/>
      <c r="F4" s="400"/>
      <c r="G4" s="400"/>
      <c r="H4" s="404"/>
      <c r="I4" s="348">
        <f>IF(I5&gt;J5,1,0)+IF(I6&gt;J6,1,0)+IF(I7&gt;J7,1,0)+IF(K5&gt;L5,1,0)+IF(K6&gt;L6,1,0)+IF(K7&gt;L7,1,0)</f>
        <v>3</v>
      </c>
      <c r="J4" s="349"/>
      <c r="K4" s="349">
        <f>IF(J5&gt;I5,1,0)+IF(J6&gt;I6,1,0)+IF(J7&gt;I7,1,0)+IF(L5&gt;K5,1,0)+IF(L6&gt;K6,1,0)+IF(L7&gt;K7,1,0)</f>
        <v>3</v>
      </c>
      <c r="L4" s="347"/>
      <c r="M4" s="348">
        <f>IF(M5&gt;N5,1,0)+IF(M6&gt;N6,1,0)+IF(M7&gt;N7,1,0)+IF(O5&gt;P5,1,0)+IF(O6&gt;P6,1,0)+IF(O7&gt;P7,1,0)</f>
        <v>0</v>
      </c>
      <c r="N4" s="349"/>
      <c r="O4" s="349">
        <f>IF(N5&gt;M5,1,0)+IF(N6&gt;M6,1,0)+IF(N7&gt;M7,1,0)+IF(P5&gt;O5,1,0)+IF(P6&gt;O6,1,0)+IF(P7&gt;O7,1,0)</f>
        <v>6</v>
      </c>
      <c r="P4" s="347"/>
      <c r="Q4" s="348">
        <f>IF(Q5&gt;R5,1,0)+IF(Q6&gt;R6,1,0)+IF(Q7&gt;R7,1,0)+IF(S5&gt;T5,1,0)+IF(S6&gt;T6,1,0)+IF(S7&gt;T7,1,0)</f>
        <v>2</v>
      </c>
      <c r="R4" s="349"/>
      <c r="S4" s="349">
        <f>IF(R5&gt;Q5,1,0)+IF(R6&gt;Q6,1,0)+IF(R7&gt;Q7,1,0)+IF(T5&gt;S5,1,0)+IF(T6&gt;S6,1,0)+IF(T7&gt;S7,1,0)</f>
        <v>4</v>
      </c>
      <c r="T4" s="347"/>
      <c r="U4" s="348">
        <f>IF(U5&gt;V5,1,0)+IF(U6&gt;V6,1,0)+IF(U7&gt;V7,1,0)+IF(W5&gt;X5,1,0)+IF(W6&gt;X6,1,0)+IF(W7&gt;X7,1,0)</f>
        <v>1</v>
      </c>
      <c r="V4" s="349"/>
      <c r="W4" s="349">
        <f>IF(V5&gt;U5,1,0)+IF(V6&gt;U6,1,0)+IF(V7&gt;U7,1,0)+IF(X5&gt;W5,1,0)+IF(X6&gt;W6,1,0)+IF(X7&gt;W7,1,0)</f>
        <v>5</v>
      </c>
      <c r="X4" s="347"/>
      <c r="Y4" s="348">
        <f>IF(Y5&gt;Z5,1,0)+IF(Y6&gt;Z6,1,0)+IF(Y7&gt;Z7,1,0)+IF(AA5&gt;AB5,1,0)+IF(AA6&gt;AB6,1,0)+IF(AA7&gt;AB7,1,0)</f>
        <v>0</v>
      </c>
      <c r="Z4" s="349"/>
      <c r="AA4" s="349">
        <f>IF(Z5&gt;Y5,1,0)+IF(Z6&gt;Y6,1,0)+IF(Z7&gt;Y7,1,0)+IF(AB5&gt;AA5,1,0)+IF(AB6&gt;AA6,1,0)+IF(AB7&gt;AA7,1,0)</f>
        <v>0</v>
      </c>
      <c r="AB4" s="383"/>
      <c r="AC4" s="348">
        <f>IF(AC5&gt;AD5,1,0)+IF(AC6&gt;AD6,1,0)+IF(AC7&gt;AD7,1,0)+IF(AE5&gt;AF5,1,0)+IF(AE6&gt;AF6,1,0)+IF(AE7&gt;AF7,1,0)</f>
        <v>0</v>
      </c>
      <c r="AD4" s="349"/>
      <c r="AE4" s="349">
        <f>IF(AD5&gt;AC5,1,0)+IF(AD6&gt;AC6,1,0)+IF(AD7&gt;AC7,1,0)+IF(AF5&gt;AE5,1,0)+IF(AF6&gt;AE6,1,0)+IF(AF7&gt;AE7,1,0)</f>
        <v>0</v>
      </c>
      <c r="AF4" s="383"/>
      <c r="AG4" s="348">
        <f>IF(AG5&gt;AH5,1,0)+IF(AG6&gt;AH6,1,0)+IF(AG7&gt;AH7,1,0)+IF(AI5&gt;AJ5,1,0)+IF(AI6&gt;AJ6,1,0)+IF(AI7&gt;AJ7,1,0)</f>
        <v>0</v>
      </c>
      <c r="AH4" s="349"/>
      <c r="AI4" s="349">
        <f>IF(AH5&gt;AG5,1,0)+IF(AH6&gt;AG6,1,0)+IF(AH7&gt;AG7,1,0)+IF(AJ5&gt;AI5,1,0)+IF(AJ6&gt;AI6,1,0)+IF(AJ7&gt;AI7,1,0)</f>
        <v>0</v>
      </c>
      <c r="AJ4" s="347"/>
      <c r="AL4" s="225">
        <v>1</v>
      </c>
      <c r="AM4" s="173" t="s">
        <v>2</v>
      </c>
      <c r="AN4" s="226">
        <f>SUM($E$12:$L$12,$Q$12:$AJ$12)/6</f>
        <v>4</v>
      </c>
      <c r="AO4" s="175"/>
      <c r="AP4" s="175">
        <f>COUNTIF($E$12,"&gt;3")+COUNTIF($I$12,"&gt;3")+COUNTIF($Q$12,"&gt;3")+COUNTIF($U$12,"&gt;3")+COUNTIF($AA$12,"&gt;3")+COUNTIF($AE$12,"&gt;3")+COUNTIF($AI$12,"&gt;3")</f>
        <v>3</v>
      </c>
      <c r="AQ4" s="175">
        <f>COUNTIF($E$12:$L$12,3)/2+COUNTIF($Q$12:$AJ$12,3)/2</f>
        <v>1</v>
      </c>
      <c r="AR4" s="175">
        <f>COUNTIF($G$12,"&gt;3")+COUNTIF($K$12,"&gt;3")+COUNTIF($S$12,"&gt;3")+COUNTIF($W$12,"&gt;3")+COUNTIF($AA$12,"&gt;3")+COUNTIF($AE$12,"&gt;3")+COUNTIF($AI$12,"&gt;3")</f>
        <v>0</v>
      </c>
      <c r="AS4" s="175">
        <f>SUM($E$12,$I$12,$Q$12,$U$12,$Y$12,$AC$12,$AG$12)</f>
        <v>19</v>
      </c>
      <c r="AT4" s="175">
        <f>SUM($G$12,$K$12,$S$12,$W$12,$AA$12,$AE$12,$AI$12)</f>
        <v>5</v>
      </c>
      <c r="AU4" s="175">
        <f>SUM($E$13:$E$15,$I$13:$I$15,$G$13:$G$15,$K$13:$K$15,$Q$13:$Q$15,$S$13:$S$15,$U$13:$U$15,$W$13:$W$15,$Y$13:$Y$15,$AA$13:$AA$15,$AC$13:$AC$15,$AE$13:$AE$15,$AG$13:$AG$15,$AI$13:$AI$15)</f>
        <v>287</v>
      </c>
      <c r="AV4" s="175">
        <f>SUM($F$13:$F$15,$J$13:$J$15,$H$13:$H$15,$L$13:$L$15,$R$13:$R$15,$T$13:$T$15,$V$13:$V$15,$X$13:$X$15,$Z$13:$Z$15,$AB$13:$AB$15,$AD$13:$AD$15,$AF$13:$AF$15,$AH$13:$AH$15,$AJ$13:$AJ$15)</f>
        <v>159</v>
      </c>
      <c r="AW4" s="176">
        <f>2*AP4+AQ4</f>
        <v>7</v>
      </c>
      <c r="AX4" s="177">
        <f>AW4*100+AS4-AT4+(AU4-AV4)/1000</f>
        <v>714.12800000000004</v>
      </c>
    </row>
    <row r="5" spans="3:50" ht="15" customHeight="1" x14ac:dyDescent="0.2">
      <c r="C5" s="356"/>
      <c r="D5" s="407"/>
      <c r="E5" s="377"/>
      <c r="F5" s="378"/>
      <c r="G5" s="378"/>
      <c r="H5" s="379"/>
      <c r="I5" s="178">
        <v>11</v>
      </c>
      <c r="J5" s="179">
        <v>12</v>
      </c>
      <c r="K5" s="180">
        <v>10</v>
      </c>
      <c r="L5" s="181">
        <v>9</v>
      </c>
      <c r="M5" s="178">
        <v>12</v>
      </c>
      <c r="N5" s="179">
        <v>13</v>
      </c>
      <c r="O5" s="180">
        <v>0</v>
      </c>
      <c r="P5" s="181">
        <v>13</v>
      </c>
      <c r="Q5" s="178">
        <v>1</v>
      </c>
      <c r="R5" s="179">
        <v>13</v>
      </c>
      <c r="S5" s="180">
        <v>2</v>
      </c>
      <c r="T5" s="181">
        <v>13</v>
      </c>
      <c r="U5" s="178">
        <v>13</v>
      </c>
      <c r="V5" s="180">
        <v>10</v>
      </c>
      <c r="W5" s="182">
        <v>9</v>
      </c>
      <c r="X5" s="181">
        <v>13</v>
      </c>
      <c r="Y5" s="178"/>
      <c r="Z5" s="179"/>
      <c r="AA5" s="180"/>
      <c r="AB5" s="180"/>
      <c r="AC5" s="183"/>
      <c r="AD5" s="184"/>
      <c r="AE5" s="185"/>
      <c r="AF5" s="186"/>
      <c r="AG5" s="183"/>
      <c r="AH5" s="184"/>
      <c r="AI5" s="185"/>
      <c r="AJ5" s="186"/>
      <c r="AL5" s="187">
        <v>2</v>
      </c>
      <c r="AM5" s="173" t="s">
        <v>0</v>
      </c>
      <c r="AN5" s="227">
        <f>SUM($E$16:$P$16,$U$16:$AJ$16)/6</f>
        <v>4</v>
      </c>
      <c r="AO5" s="190"/>
      <c r="AP5" s="190">
        <f>COUNTIF($E$16,"&gt;3")+COUNTIF($I$16,"&gt;3")+COUNTIF($M$16,"&gt;3")+COUNTIF($U$16,"&gt;3")+COUNTIF($AA$16,"&gt;3")+COUNTIF($AE$16,"&gt;3")+COUNTIF($AI$16,"&gt;3")</f>
        <v>2</v>
      </c>
      <c r="AQ5" s="190">
        <f>COUNTIF($E$16:$P$16,3)/2+COUNTIF($U$16:$AJ$16,3)/2</f>
        <v>1</v>
      </c>
      <c r="AR5" s="190">
        <f>COUNTIF($G$16,"&gt;3")+COUNTIF($K$16,"&gt;3")+COUNTIF($O$16,"&gt;3")+COUNTIF($W$16,"&gt;3")+COUNTIF($AA$16,"&gt;3")+COUNTIF($AE$16,"&gt;3")+COUNTIF($AI$16,"&gt;3")</f>
        <v>1</v>
      </c>
      <c r="AS5" s="190">
        <f>SUM($E$16,$I$16,$M$16,$U$16,$Y$16,$AC$16,$AG$16)</f>
        <v>13</v>
      </c>
      <c r="AT5" s="190">
        <f>SUM($G$16,$K$16,$O$16,$W$16,$AA$16,$AE$16,$AI$16)</f>
        <v>11</v>
      </c>
      <c r="AU5" s="190">
        <f>SUM($E$17:$E$19,$G$17:$G$19,$I$17:$I$19,$K$17:$K$19,$O$17:$O$19,$M$17:$M$19,$U$17:$U$19,$W$17:$W$19,$Y$17:$Y$19,$AA$17:$AA$19,$AC$17:$AC$19,$AE$17:$AE$19,$AG$17:$AG$19,$AI$17:$AI$19)</f>
        <v>226</v>
      </c>
      <c r="AV5" s="190">
        <f>SUM($F$17:$F$19,$H$17:$H$19,$J$17:$J$19,$L$17:$L$19,$P$17:$P$19,$N$17:$N$19,$V$17:$V$19,$X$17:$X$19,$Z$17:$Z$19,$AB$17:$AB$19,$AD$17:$AD$19,$AF$17:$AF$19,$AH$17:$AH$19,$AJ$17:$AJ$19)</f>
        <v>202</v>
      </c>
      <c r="AW5" s="228">
        <f>2*AP5+AQ5</f>
        <v>5</v>
      </c>
      <c r="AX5" s="191">
        <f>AW5*100+AS5-AT5+(AU5-AV5)/1000</f>
        <v>502.024</v>
      </c>
    </row>
    <row r="6" spans="3:50" ht="15" customHeight="1" x14ac:dyDescent="0.2">
      <c r="C6" s="356"/>
      <c r="D6" s="407"/>
      <c r="E6" s="377"/>
      <c r="F6" s="378"/>
      <c r="G6" s="378"/>
      <c r="H6" s="379"/>
      <c r="I6" s="192">
        <v>13</v>
      </c>
      <c r="J6" s="193">
        <v>8</v>
      </c>
      <c r="K6" s="194">
        <v>11</v>
      </c>
      <c r="L6" s="195">
        <v>13</v>
      </c>
      <c r="M6" s="192">
        <v>8</v>
      </c>
      <c r="N6" s="193">
        <v>12</v>
      </c>
      <c r="O6" s="194">
        <v>3</v>
      </c>
      <c r="P6" s="195">
        <v>13</v>
      </c>
      <c r="Q6" s="192">
        <v>13</v>
      </c>
      <c r="R6" s="193">
        <v>2</v>
      </c>
      <c r="S6" s="194">
        <v>8</v>
      </c>
      <c r="T6" s="195">
        <v>9</v>
      </c>
      <c r="U6" s="192">
        <v>8</v>
      </c>
      <c r="V6" s="194">
        <v>13</v>
      </c>
      <c r="W6" s="196">
        <v>12</v>
      </c>
      <c r="X6" s="195">
        <v>13</v>
      </c>
      <c r="Y6" s="192"/>
      <c r="Z6" s="193"/>
      <c r="AA6" s="194"/>
      <c r="AB6" s="194"/>
      <c r="AC6" s="183"/>
      <c r="AD6" s="184"/>
      <c r="AE6" s="185"/>
      <c r="AF6" s="186"/>
      <c r="AG6" s="183"/>
      <c r="AH6" s="184"/>
      <c r="AI6" s="185"/>
      <c r="AJ6" s="186"/>
      <c r="AL6" s="172">
        <v>3</v>
      </c>
      <c r="AM6" s="173" t="s">
        <v>256</v>
      </c>
      <c r="AN6" s="227">
        <f>SUM($E$8:$H$8,$M$8:$AJ$8)/6</f>
        <v>4</v>
      </c>
      <c r="AO6" s="190"/>
      <c r="AP6" s="190">
        <f>COUNTIF($E$8,"&gt;3")+COUNTIF($M$8,"&gt;3")+COUNTIF($Q$8,"&gt;3")+COUNTIF($U$8,"&gt;3")+COUNTIF($AA$8,"&gt;3")+COUNTIF($AE$8,"&gt;3")+COUNTIF($AI$8,"&gt;3")</f>
        <v>2</v>
      </c>
      <c r="AQ6" s="190">
        <f>COUNTIF($E$8:$H$8,3)/2+COUNTIF($M$8:$AJ$8,3)/2</f>
        <v>1</v>
      </c>
      <c r="AR6" s="190">
        <f>COUNTIF($G$8,"&gt;3")+COUNTIF($O$8,"&gt;3")+COUNTIF($S$8,"&gt;3")+COUNTIF($W$8,"&gt;3")+COUNTIF($AA$8,"&gt;3")+COUNTIF($AE$8,"&gt;3")+COUNTIF($AI$8,"&gt;3")</f>
        <v>1</v>
      </c>
      <c r="AS6" s="190">
        <f>SUM($E$8,$M$8,$Q$8,$U$8,$Y$8,$AC$8,$AG$8)</f>
        <v>12</v>
      </c>
      <c r="AT6" s="190">
        <f>SUM($G$8,$O$8,$S$8,$W$8,$AA$8,$AE$8,$AI$8)</f>
        <v>12</v>
      </c>
      <c r="AU6" s="190">
        <f>SUM($E$9:$E$11,$G$9:$G$11,$M$9:$M$11,$O$9:$O$11,$Q$9:$Q$11,$S$9:$S$11,$U$9:$U$11,$W$9:$W$11,$Y$9:$Y$11,$AA$9:$AA$11,$AC$9:$AC$11,$AE$9:$AE$11,$AG$9:$AG$11,$AI$9:$AI$11)</f>
        <v>228</v>
      </c>
      <c r="AV6" s="190">
        <f>SUM($F$9:$F$11,$H$9:$H$11,$N$9:$N$11,$P$9:$P$11,$R$9:$R$11,$T$9:$T$11,$V$9:$V$11,$X$9:$X$11,$Z$9:$Z$11,$AB$9:AB$11,AD$9:AD$11,AF$9:AF$11,AH$9:AH$11,AJ$9:AJ$11)</f>
        <v>242</v>
      </c>
      <c r="AW6" s="228">
        <f>2*AP6+AQ6</f>
        <v>5</v>
      </c>
      <c r="AX6" s="191">
        <f>AW6*100+AS6-AT6+(AU6-AV6)/1000</f>
        <v>499.98599999999999</v>
      </c>
    </row>
    <row r="7" spans="3:50" ht="15" customHeight="1" thickBot="1" x14ac:dyDescent="0.25">
      <c r="C7" s="358"/>
      <c r="D7" s="408"/>
      <c r="E7" s="409"/>
      <c r="F7" s="410"/>
      <c r="G7" s="410"/>
      <c r="H7" s="411"/>
      <c r="I7" s="197">
        <v>7</v>
      </c>
      <c r="J7" s="198">
        <v>11</v>
      </c>
      <c r="K7" s="199">
        <v>13</v>
      </c>
      <c r="L7" s="200">
        <v>2</v>
      </c>
      <c r="M7" s="197">
        <v>0</v>
      </c>
      <c r="N7" s="198">
        <v>13</v>
      </c>
      <c r="O7" s="199">
        <v>11</v>
      </c>
      <c r="P7" s="200">
        <v>12</v>
      </c>
      <c r="Q7" s="197">
        <v>13</v>
      </c>
      <c r="R7" s="198">
        <v>4</v>
      </c>
      <c r="S7" s="199">
        <v>0</v>
      </c>
      <c r="T7" s="200">
        <v>13</v>
      </c>
      <c r="U7" s="197">
        <v>8</v>
      </c>
      <c r="V7" s="199">
        <v>13</v>
      </c>
      <c r="W7" s="201">
        <v>6</v>
      </c>
      <c r="X7" s="200">
        <v>13</v>
      </c>
      <c r="Y7" s="197"/>
      <c r="Z7" s="198"/>
      <c r="AA7" s="199"/>
      <c r="AB7" s="199"/>
      <c r="AC7" s="202"/>
      <c r="AD7" s="203"/>
      <c r="AE7" s="204"/>
      <c r="AF7" s="205"/>
      <c r="AG7" s="202"/>
      <c r="AH7" s="203"/>
      <c r="AI7" s="204"/>
      <c r="AJ7" s="205"/>
      <c r="AL7" s="187">
        <v>4</v>
      </c>
      <c r="AM7" s="173" t="s">
        <v>214</v>
      </c>
      <c r="AN7" s="227">
        <f>SUM($E$20:$T$20,$Y$20:$AJ$20)/6</f>
        <v>4</v>
      </c>
      <c r="AO7" s="242"/>
      <c r="AP7" s="190">
        <f>COUNTIF($E$20,"&gt;3")+COUNTIF($I$20,"&gt;3")+COUNTIF($M$20,"&gt;3")+COUNTIF($Q$20,"&gt;3")+COUNTIF($AA$20,"&gt;3")+COUNTIF($AE$20,"&gt;3")+COUNTIF($AI$20,"&gt;3")</f>
        <v>1</v>
      </c>
      <c r="AQ7" s="190">
        <f>COUNTIF($E$20:$T$20,3)/2+COUNTIF($Y$20:$AJ$20,3)/2</f>
        <v>0</v>
      </c>
      <c r="AR7" s="190">
        <f>COUNTIF($G$20,"&gt;3")+COUNTIF($K$20,"&gt;3")+COUNTIF($O$20,"&gt;3")+COUNTIF($S$20,"&gt;3")+COUNTIF($AA$20,"&gt;3")+COUNTIF($AE$20,"&gt;3")+COUNTIF($AI$20,"&gt;3")</f>
        <v>3</v>
      </c>
      <c r="AS7" s="190">
        <f>SUM($E$20,$I$20,$M$20,$Q$20,$Y$20,$AC$20,$AG$20)</f>
        <v>10</v>
      </c>
      <c r="AT7" s="190">
        <f>SUM($G$20,$K$20,$O$20,$S$20,$AA$20,$AE$20,$AI$20)</f>
        <v>14</v>
      </c>
      <c r="AU7" s="190">
        <f>SUM($E$21:$E$23,$G$21:$G$23,$I$21:$I$23,$K$21:$K$23,$M$21:$M$23,$O$21:$O$23,$Q$21:$Q$23,$S$21:$S$23,$Y$21:$Y$23,$AA$21:$AA$23,$AC$21:$AC$23,$AE$21:$AE$23,$AG$21:$AG$23,$AI$21:$AI$23)</f>
        <v>202</v>
      </c>
      <c r="AV7" s="190">
        <f>SUM($F$21:$F$23,$H$21:$H$23,$J$21:$J$23,$L$21:$L$23,$N$21:$N$23,$P$21:$P$23,$R$21:$R$23,$T$21:$T$23,$Z$21:$Z$23,$AB$21:$AB$23,$AD$21:$AD$23,$AF$21:$AF$23,$AH$21:$AH$23,$AJ$21:$AJ$23)</f>
        <v>272</v>
      </c>
      <c r="AW7" s="228">
        <f>2*AP7+AQ7</f>
        <v>2</v>
      </c>
      <c r="AX7" s="191">
        <f>AW7*100+AS7-AT7+(AU7-AV7)/1000</f>
        <v>195.93</v>
      </c>
    </row>
    <row r="8" spans="3:50" ht="15" customHeight="1" thickBot="1" x14ac:dyDescent="0.25">
      <c r="C8" s="354" t="s">
        <v>256</v>
      </c>
      <c r="D8" s="406"/>
      <c r="E8" s="348">
        <f>IF(E9&gt;F9,1,0)+IF(E10&gt;F10,1,0)+IF(E11&gt;F11,1,0)+IF(G9&gt;H9,1,0)+IF(G10&gt;H10,1,0)+IF(G11&gt;H11,1,0)</f>
        <v>3</v>
      </c>
      <c r="F8" s="349"/>
      <c r="G8" s="349">
        <f>IF(F9&gt;E9,1,0)+IF(F10&gt;E10,1,0)+IF(F11&gt;E11,1,0)+IF(H9&gt;G9,1,0)+IF(H10&gt;G10,1,0)+IF(H11&gt;G11,1,0)</f>
        <v>3</v>
      </c>
      <c r="H8" s="347"/>
      <c r="I8" s="455"/>
      <c r="J8" s="375"/>
      <c r="K8" s="375"/>
      <c r="L8" s="405"/>
      <c r="M8" s="348">
        <f>IF(M9&gt;N9,1,0)+IF(M10&gt;N10,1,0)+IF(M11&gt;N11,1,0)+IF(O9&gt;P9,1,0)+IF(O10&gt;P10,1,0)+IF(O11&gt;P11,1,0)</f>
        <v>0</v>
      </c>
      <c r="N8" s="349"/>
      <c r="O8" s="349">
        <f>IF(N9&gt;M9,1,0)+IF(N10&gt;M10,1,0)+IF(N11&gt;M11,1,0)+IF(P9&gt;O9,1,0)+IF(P10&gt;O10,1,0)+IF(P11&gt;O11,1,0)</f>
        <v>6</v>
      </c>
      <c r="P8" s="347"/>
      <c r="Q8" s="348">
        <f>IF(Q9&gt;R9,1,0)+IF(Q10&gt;R10,1,0)+IF(Q11&gt;R11,1,0)+IF(S9&gt;T9,1,0)+IF(S10&gt;T10,1,0)+IF(S11&gt;T11,1,0)</f>
        <v>4</v>
      </c>
      <c r="R8" s="349"/>
      <c r="S8" s="349">
        <f>IF(R9&gt;Q9,1,0)+IF(R10&gt;Q10,1,0)+IF(R11&gt;Q11,1,0)+IF(T9&gt;S9,1,0)+IF(T10&gt;S10,1,0)+IF(T11&gt;S11,1,0)</f>
        <v>2</v>
      </c>
      <c r="T8" s="347"/>
      <c r="U8" s="348">
        <f>IF(U9&gt;V9,1,0)+IF(U10&gt;V10,1,0)+IF(U11&gt;V11,1,0)+IF(W9&gt;X9,1,0)+IF(W10&gt;X10,1,0)+IF(W11&gt;X11,1,0)</f>
        <v>5</v>
      </c>
      <c r="V8" s="349"/>
      <c r="W8" s="349">
        <f>IF(V9&gt;U9,1,0)+IF(V10&gt;U10,1,0)+IF(V11&gt;U11,1,0)+IF(X9&gt;W9,1,0)+IF(X10&gt;W10,1,0)+IF(X11&gt;W11,1,0)</f>
        <v>1</v>
      </c>
      <c r="X8" s="347"/>
      <c r="Y8" s="348">
        <f>IF(Y9&gt;Z9,1,0)+IF(Y10&gt;Z10,1,0)+IF(Y11&gt;Z11,1,0)+IF(AA9&gt;AB9,1,0)+IF(AA10&gt;AB10,1,0)+IF(AA11&gt;AB11,1,0)</f>
        <v>0</v>
      </c>
      <c r="Z8" s="349"/>
      <c r="AA8" s="349">
        <f>IF(Z9&gt;Y9,1,0)+IF(Z10&gt;Y10,1,0)+IF(Z11&gt;Y11,1,0)+IF(AB9&gt;AA9,1,0)+IF(AB10&gt;AA10,1,0)+IF(AB11&gt;AA11,1,0)</f>
        <v>0</v>
      </c>
      <c r="AB8" s="383"/>
      <c r="AC8" s="348">
        <f>IF(AC9&gt;AD9,1,0)+IF(AC10&gt;AD10,1,0)+IF(AC11&gt;AD11,1,0)+IF(AE9&gt;AF9,1,0)+IF(AE10&gt;AF10,1,0)+IF(AE11&gt;AF11,1,0)</f>
        <v>0</v>
      </c>
      <c r="AD8" s="349"/>
      <c r="AE8" s="349">
        <f>IF(AD9&gt;AC9,1,0)+IF(AD10&gt;AC10,1,0)+IF(AD11&gt;AC11,1,0)+IF(AF9&gt;AE9,1,0)+IF(AF10&gt;AE10,1,0)+IF(AF11&gt;AE11,1,0)</f>
        <v>0</v>
      </c>
      <c r="AF8" s="383"/>
      <c r="AG8" s="348">
        <f>IF(AG9&gt;AH9,1,0)+IF(AG10&gt;AH10,1,0)+IF(AG11&gt;AH11,1,0)+IF(AI9&gt;AJ9,1,0)+IF(AI10&gt;AJ10,1,0)+IF(AI11&gt;AJ11,1,0)</f>
        <v>0</v>
      </c>
      <c r="AH8" s="349"/>
      <c r="AI8" s="349">
        <f>IF(AH9&gt;AG9,1,0)+IF(AH10&gt;AG10,1,0)+IF(AH11&gt;AG11,1,0)+IF(AJ9&gt;AI9,1,0)+IF(AJ10&gt;AI10,1,0)+IF(AJ11&gt;AI11,1,0)</f>
        <v>0</v>
      </c>
      <c r="AJ8" s="347"/>
      <c r="AL8" s="229">
        <v>5</v>
      </c>
      <c r="AM8" s="230" t="s">
        <v>325</v>
      </c>
      <c r="AN8" s="231">
        <f>SUM($I$4:$AJ$4)/6</f>
        <v>4</v>
      </c>
      <c r="AO8" s="212"/>
      <c r="AP8" s="212">
        <f>COUNTIF($I$4,"&gt;3")+COUNTIF($M$4,"&gt;3")+COUNTIF($Q$4,"&gt;3")+COUNTIF($U$4,"&gt;3")+COUNTIF($AA$4,"&gt;3")+COUNTIF($AE$4,"&gt;3")+COUNTIF($AI$4,"&gt;3")</f>
        <v>0</v>
      </c>
      <c r="AQ8" s="212">
        <f>COUNTIF($I$4:$AJ$4,3)/2</f>
        <v>1</v>
      </c>
      <c r="AR8" s="212">
        <f>COUNTIF($K$4,"&gt;3")+COUNTIF($O$4,"&gt;3")+COUNTIF($S$4,"&gt;3")+COUNTIF($W$4,"&gt;3")+COUNTIF($AA$4,"&gt;3")+COUNTIF($AE$4,"&gt;3")+COUNTIF($AI$4,"&gt;3")</f>
        <v>3</v>
      </c>
      <c r="AS8" s="212">
        <f>SUM($I$4,$M$4,$Q$4,$U$4,$Y$4,$AC$4,$AG$4)</f>
        <v>6</v>
      </c>
      <c r="AT8" s="212">
        <f>SUM($K$4,$O$4,$S$4,$W$4,$AA$4,$AE$4,$AI$4)</f>
        <v>18</v>
      </c>
      <c r="AU8" s="212">
        <f>SUM($I$5:$I$7,$M$5:$M$7,$Q$5:$Q$7,$K$5:$K$7,$S$5:$S$7,$U$5:$U$7,$W$5:$W$7,$Y$5:$Y$7,$AA$5:$AA$7,$O$5:$O$7,$AG$5:$AG$7,$AI$5:$AI$7,$AE$5:$AE$7,$AC$5:$AC$7)</f>
        <v>192</v>
      </c>
      <c r="AV8" s="212">
        <f>SUM($AB$5:$AB$7,$Z$5:$Z$7,$X$5:$X$7,$V$5:$V$7,$T$5:$T$7,$R$5:$R$7,$P$5:$P$7,$N$5:$N$7,$L$5:$L$7,$J$5:$J$7,$AD$5:$AD$7,$AF$5:$AF$7,$AH$5:$AH$7,$AJ$5:$AJ$7)</f>
        <v>260</v>
      </c>
      <c r="AW8" s="232">
        <f>2*AP8+AQ8</f>
        <v>1</v>
      </c>
      <c r="AX8" s="214">
        <f>AW8*100+AS8-AT8+(AU8-AV8)/1000</f>
        <v>87.932000000000002</v>
      </c>
    </row>
    <row r="9" spans="3:50" ht="15" customHeight="1" x14ac:dyDescent="0.2">
      <c r="C9" s="356"/>
      <c r="D9" s="407"/>
      <c r="E9" s="178">
        <f>J5</f>
        <v>12</v>
      </c>
      <c r="F9" s="179">
        <f>I5</f>
        <v>11</v>
      </c>
      <c r="G9" s="180">
        <f>L5</f>
        <v>9</v>
      </c>
      <c r="H9" s="179">
        <f>K5</f>
        <v>10</v>
      </c>
      <c r="I9" s="450"/>
      <c r="J9" s="378"/>
      <c r="K9" s="378"/>
      <c r="L9" s="402"/>
      <c r="M9" s="178">
        <v>8</v>
      </c>
      <c r="N9" s="179">
        <v>13</v>
      </c>
      <c r="O9" s="180">
        <v>5</v>
      </c>
      <c r="P9" s="181">
        <v>13</v>
      </c>
      <c r="Q9" s="178">
        <v>13</v>
      </c>
      <c r="R9" s="179">
        <v>9</v>
      </c>
      <c r="S9" s="180">
        <v>13</v>
      </c>
      <c r="T9" s="181">
        <v>5</v>
      </c>
      <c r="U9" s="178">
        <v>13</v>
      </c>
      <c r="V9" s="180">
        <v>5</v>
      </c>
      <c r="W9" s="182">
        <v>13</v>
      </c>
      <c r="X9" s="181">
        <v>7</v>
      </c>
      <c r="Y9" s="178"/>
      <c r="Z9" s="179"/>
      <c r="AA9" s="180"/>
      <c r="AB9" s="180"/>
      <c r="AC9" s="183"/>
      <c r="AD9" s="184"/>
      <c r="AE9" s="185"/>
      <c r="AF9" s="186"/>
      <c r="AG9" s="183"/>
      <c r="AH9" s="184"/>
      <c r="AI9" s="185"/>
      <c r="AJ9" s="186"/>
      <c r="AO9" s="233"/>
    </row>
    <row r="10" spans="3:50" ht="15" customHeight="1" thickBot="1" x14ac:dyDescent="0.25">
      <c r="C10" s="356"/>
      <c r="D10" s="407"/>
      <c r="E10" s="192">
        <f>J6</f>
        <v>8</v>
      </c>
      <c r="F10" s="193">
        <f>I6</f>
        <v>13</v>
      </c>
      <c r="G10" s="194">
        <f>L6</f>
        <v>13</v>
      </c>
      <c r="H10" s="195">
        <f>K6</f>
        <v>11</v>
      </c>
      <c r="I10" s="450"/>
      <c r="J10" s="378"/>
      <c r="K10" s="378"/>
      <c r="L10" s="402"/>
      <c r="M10" s="192">
        <v>3</v>
      </c>
      <c r="N10" s="193">
        <v>13</v>
      </c>
      <c r="O10" s="194">
        <v>6</v>
      </c>
      <c r="P10" s="195">
        <v>13</v>
      </c>
      <c r="Q10" s="192">
        <v>13</v>
      </c>
      <c r="R10" s="193">
        <v>2</v>
      </c>
      <c r="S10" s="194">
        <v>9</v>
      </c>
      <c r="T10" s="195">
        <v>13</v>
      </c>
      <c r="U10" s="192">
        <v>13</v>
      </c>
      <c r="V10" s="194">
        <v>1</v>
      </c>
      <c r="W10" s="196">
        <v>9</v>
      </c>
      <c r="X10" s="195">
        <v>13</v>
      </c>
      <c r="Y10" s="192"/>
      <c r="Z10" s="193"/>
      <c r="AA10" s="194"/>
      <c r="AB10" s="194"/>
      <c r="AC10" s="183"/>
      <c r="AD10" s="184"/>
      <c r="AE10" s="185"/>
      <c r="AF10" s="186"/>
      <c r="AG10" s="183"/>
      <c r="AH10" s="184"/>
      <c r="AI10" s="185"/>
      <c r="AJ10" s="186"/>
      <c r="AO10" s="233"/>
    </row>
    <row r="11" spans="3:50" ht="15" customHeight="1" thickBot="1" x14ac:dyDescent="0.25">
      <c r="C11" s="358"/>
      <c r="D11" s="408"/>
      <c r="E11" s="197">
        <f>J7</f>
        <v>11</v>
      </c>
      <c r="F11" s="198">
        <f>I7</f>
        <v>7</v>
      </c>
      <c r="G11" s="199">
        <f>L7</f>
        <v>2</v>
      </c>
      <c r="H11" s="200">
        <f>K7</f>
        <v>13</v>
      </c>
      <c r="I11" s="456"/>
      <c r="J11" s="381"/>
      <c r="K11" s="381"/>
      <c r="L11" s="403"/>
      <c r="M11" s="197">
        <v>10</v>
      </c>
      <c r="N11" s="198">
        <v>13</v>
      </c>
      <c r="O11" s="199">
        <v>4</v>
      </c>
      <c r="P11" s="200">
        <v>13</v>
      </c>
      <c r="Q11" s="197">
        <v>13</v>
      </c>
      <c r="R11" s="198">
        <v>9</v>
      </c>
      <c r="S11" s="199">
        <v>2</v>
      </c>
      <c r="T11" s="200">
        <v>13</v>
      </c>
      <c r="U11" s="197">
        <v>13</v>
      </c>
      <c r="V11" s="199">
        <v>11</v>
      </c>
      <c r="W11" s="201">
        <v>13</v>
      </c>
      <c r="X11" s="200">
        <v>11</v>
      </c>
      <c r="Y11" s="197"/>
      <c r="Z11" s="198"/>
      <c r="AA11" s="199"/>
      <c r="AB11" s="199"/>
      <c r="AC11" s="183"/>
      <c r="AD11" s="184"/>
      <c r="AE11" s="185"/>
      <c r="AF11" s="186"/>
      <c r="AG11" s="183"/>
      <c r="AH11" s="184"/>
      <c r="AI11" s="185"/>
      <c r="AJ11" s="186"/>
      <c r="AP11" s="452" t="s">
        <v>550</v>
      </c>
      <c r="AQ11" s="453"/>
      <c r="AR11" s="453"/>
      <c r="AS11" s="454"/>
    </row>
    <row r="12" spans="3:50" ht="15" customHeight="1" x14ac:dyDescent="0.2">
      <c r="C12" s="354" t="s">
        <v>2</v>
      </c>
      <c r="D12" s="406"/>
      <c r="E12" s="348">
        <f>IF(E13&gt;F13,1,0)+IF(E14&gt;F14,1,0)+IF(E15&gt;F15,1,0)+IF(G13&gt;H13,1,0)+IF(G14&gt;H14,1,0)+IF(G15&gt;H15,1,0)</f>
        <v>6</v>
      </c>
      <c r="F12" s="349"/>
      <c r="G12" s="349">
        <f>IF(F13&gt;E13,1,0)+IF(F14&gt;E14,1,0)+IF(F15&gt;E15,1,0)+IF(H13&gt;G13,1,0)+IF(H14&gt;G14,1,0)+IF(H15&gt;G15,1,0)</f>
        <v>0</v>
      </c>
      <c r="H12" s="347"/>
      <c r="I12" s="348">
        <f>IF(I13&gt;J13,1,0)+IF(I14&gt;J14,1,0)+IF(I15&gt;J15,1,0)+IF(K13&gt;L13,1,0)+IF(K14&gt;L14,1,0)+IF(K15&gt;L15,1,0)</f>
        <v>6</v>
      </c>
      <c r="J12" s="349"/>
      <c r="K12" s="349">
        <f>IF(J13&gt;I13,1,0)+IF(J14&gt;I14,1,0)+IF(J15&gt;I15,1,0)+IF(L13&gt;K13,1,0)+IF(L14&gt;K14,1,0)+IF(L15&gt;K15,1,0)</f>
        <v>0</v>
      </c>
      <c r="L12" s="347"/>
      <c r="M12" s="399"/>
      <c r="N12" s="400"/>
      <c r="O12" s="400"/>
      <c r="P12" s="404"/>
      <c r="Q12" s="348">
        <f>IF(Q13&gt;R13,1,0)+IF(Q14&gt;R14,1,0)+IF(Q15&gt;R15,1,0)+IF(S13&gt;T13,1,0)+IF(S14&gt;T14,1,0)+IF(S15&gt;T15,1,0)</f>
        <v>3</v>
      </c>
      <c r="R12" s="349"/>
      <c r="S12" s="349">
        <f>IF(R13&gt;Q13,1,0)+IF(R14&gt;Q14,1,0)+IF(R15&gt;Q15,1,0)+IF(T13&gt;S13,1,0)+IF(T14&gt;S14,1,0)+IF(T15&gt;S15,1,0)</f>
        <v>3</v>
      </c>
      <c r="T12" s="347"/>
      <c r="U12" s="348">
        <f>IF(U13&gt;V13,1,0)+IF(U14&gt;V14,1,0)+IF(U15&gt;V15,1,0)+IF(W13&gt;X13,1,0)+IF(W14&gt;X14,1,0)+IF(W15&gt;X15,1,0)</f>
        <v>4</v>
      </c>
      <c r="V12" s="349"/>
      <c r="W12" s="349">
        <f>IF(V13&gt;U13,1,0)+IF(V14&gt;U14,1,0)+IF(V15&gt;U15,1,0)+IF(X13&gt;W13,1,0)+IF(X14&gt;W14,1,0)+IF(X15&gt;W15,1,0)</f>
        <v>2</v>
      </c>
      <c r="X12" s="347"/>
      <c r="Y12" s="348">
        <f>IF(Y13&gt;Z13,1,0)+IF(Y14&gt;Z14,1,0)+IF(Y15&gt;Z15,1,0)+IF(AA13&gt;AB13,1,0)+IF(AA14&gt;AB14,1,0)+IF(AA15&gt;AB15,1,0)</f>
        <v>0</v>
      </c>
      <c r="Z12" s="349"/>
      <c r="AA12" s="349">
        <f>IF(Z13&gt;Y13,1,0)+IF(Z14&gt;Y14,1,0)+IF(Z15&gt;Y15,1,0)+IF(AB13&gt;AA13,1,0)+IF(AB14&gt;AA14,1,0)+IF(AB15&gt;AA15,1,0)</f>
        <v>0</v>
      </c>
      <c r="AB12" s="383"/>
      <c r="AC12" s="348">
        <f>IF(AC13&gt;AD13,1,0)+IF(AC14&gt;AD14,1,0)+IF(AC15&gt;AD15,1,0)+IF(AE13&gt;AF13,1,0)+IF(AE14&gt;AF14,1,0)+IF(AE15&gt;AF15,1,0)</f>
        <v>0</v>
      </c>
      <c r="AD12" s="349"/>
      <c r="AE12" s="349">
        <f>IF(AD13&gt;AC13,1,0)+IF(AD14&gt;AC14,1,0)+IF(AD15&gt;AC15,1,0)+IF(AF13&gt;AE13,1,0)+IF(AF14&gt;AE14,1,0)+IF(AF15&gt;AE15,1,0)</f>
        <v>0</v>
      </c>
      <c r="AF12" s="383"/>
      <c r="AG12" s="348">
        <f>IF(AG13&gt;AH13,1,0)+IF(AG14&gt;AH14,1,0)+IF(AG15&gt;AH15,1,0)+IF(AI13&gt;AJ13,1,0)+IF(AI14&gt;AJ14,1,0)+IF(AI15&gt;AJ15,1,0)</f>
        <v>0</v>
      </c>
      <c r="AH12" s="349"/>
      <c r="AI12" s="349">
        <f>IF(AH13&gt;AG13,1,0)+IF(AH14&gt;AG14,1,0)+IF(AH15&gt;AG15,1,0)+IF(AJ13&gt;AI13,1,0)+IF(AJ14&gt;AI14,1,0)+IF(AJ15&gt;AI15,1,0)</f>
        <v>0</v>
      </c>
      <c r="AJ12" s="347"/>
      <c r="AP12" s="442"/>
      <c r="AQ12" s="443"/>
      <c r="AR12" s="443"/>
      <c r="AS12" s="444"/>
    </row>
    <row r="13" spans="3:50" ht="15" customHeight="1" x14ac:dyDescent="0.2">
      <c r="C13" s="356"/>
      <c r="D13" s="407"/>
      <c r="E13" s="178">
        <f>N5</f>
        <v>13</v>
      </c>
      <c r="F13" s="179">
        <f>M5</f>
        <v>12</v>
      </c>
      <c r="G13" s="180">
        <f>P5</f>
        <v>13</v>
      </c>
      <c r="H13" s="239">
        <f>O5</f>
        <v>0</v>
      </c>
      <c r="I13" s="178">
        <f>N9</f>
        <v>13</v>
      </c>
      <c r="J13" s="179">
        <f>M9</f>
        <v>8</v>
      </c>
      <c r="K13" s="180">
        <f>P9</f>
        <v>13</v>
      </c>
      <c r="L13" s="181">
        <f>O9</f>
        <v>5</v>
      </c>
      <c r="M13" s="377"/>
      <c r="N13" s="378"/>
      <c r="O13" s="378"/>
      <c r="P13" s="379"/>
      <c r="Q13" s="178">
        <v>13</v>
      </c>
      <c r="R13" s="179">
        <v>7</v>
      </c>
      <c r="S13" s="180">
        <v>8</v>
      </c>
      <c r="T13" s="181">
        <v>13</v>
      </c>
      <c r="U13" s="178">
        <v>13</v>
      </c>
      <c r="V13" s="180">
        <v>0</v>
      </c>
      <c r="W13" s="182">
        <v>13</v>
      </c>
      <c r="X13" s="181">
        <v>4</v>
      </c>
      <c r="Y13" s="178"/>
      <c r="Z13" s="179"/>
      <c r="AA13" s="180"/>
      <c r="AB13" s="180"/>
      <c r="AC13" s="183"/>
      <c r="AD13" s="184"/>
      <c r="AE13" s="185"/>
      <c r="AF13" s="186"/>
      <c r="AG13" s="183"/>
      <c r="AH13" s="184"/>
      <c r="AI13" s="185"/>
      <c r="AJ13" s="186"/>
      <c r="AP13" s="442" t="s">
        <v>551</v>
      </c>
      <c r="AQ13" s="443"/>
      <c r="AR13" s="443"/>
      <c r="AS13" s="444"/>
    </row>
    <row r="14" spans="3:50" ht="15" customHeight="1" x14ac:dyDescent="0.2">
      <c r="C14" s="356"/>
      <c r="D14" s="407"/>
      <c r="E14" s="192">
        <f>N6</f>
        <v>12</v>
      </c>
      <c r="F14" s="193">
        <f>M6</f>
        <v>8</v>
      </c>
      <c r="G14" s="194">
        <f>P6</f>
        <v>13</v>
      </c>
      <c r="H14" s="195">
        <f>O6</f>
        <v>3</v>
      </c>
      <c r="I14" s="192">
        <f>N10</f>
        <v>13</v>
      </c>
      <c r="J14" s="193">
        <f>M10</f>
        <v>3</v>
      </c>
      <c r="K14" s="194">
        <f>P10</f>
        <v>13</v>
      </c>
      <c r="L14" s="195">
        <f>O10</f>
        <v>6</v>
      </c>
      <c r="M14" s="377"/>
      <c r="N14" s="378"/>
      <c r="O14" s="378"/>
      <c r="P14" s="379"/>
      <c r="Q14" s="192">
        <v>13</v>
      </c>
      <c r="R14" s="193">
        <v>0</v>
      </c>
      <c r="S14" s="194">
        <v>10</v>
      </c>
      <c r="T14" s="195">
        <v>13</v>
      </c>
      <c r="U14" s="192">
        <v>13</v>
      </c>
      <c r="V14" s="194">
        <v>3</v>
      </c>
      <c r="W14" s="196">
        <v>9</v>
      </c>
      <c r="X14" s="195">
        <v>10</v>
      </c>
      <c r="Y14" s="192"/>
      <c r="Z14" s="193"/>
      <c r="AA14" s="194"/>
      <c r="AB14" s="194"/>
      <c r="AC14" s="183"/>
      <c r="AD14" s="184"/>
      <c r="AE14" s="185"/>
      <c r="AF14" s="186"/>
      <c r="AG14" s="183"/>
      <c r="AH14" s="184"/>
      <c r="AI14" s="185"/>
      <c r="AJ14" s="186"/>
      <c r="AP14" s="442"/>
      <c r="AQ14" s="443"/>
      <c r="AR14" s="443"/>
      <c r="AS14" s="444"/>
    </row>
    <row r="15" spans="3:50" ht="15" customHeight="1" thickBot="1" x14ac:dyDescent="0.25">
      <c r="C15" s="358"/>
      <c r="D15" s="408"/>
      <c r="E15" s="197">
        <f>N7</f>
        <v>13</v>
      </c>
      <c r="F15" s="240">
        <f>M7</f>
        <v>0</v>
      </c>
      <c r="G15" s="199">
        <f>P7</f>
        <v>12</v>
      </c>
      <c r="H15" s="200">
        <f>O7</f>
        <v>11</v>
      </c>
      <c r="I15" s="197">
        <f>N11</f>
        <v>13</v>
      </c>
      <c r="J15" s="198">
        <f>M11</f>
        <v>10</v>
      </c>
      <c r="K15" s="199">
        <f>P11</f>
        <v>13</v>
      </c>
      <c r="L15" s="200">
        <f>O11</f>
        <v>4</v>
      </c>
      <c r="M15" s="409"/>
      <c r="N15" s="410"/>
      <c r="O15" s="410"/>
      <c r="P15" s="411"/>
      <c r="Q15" s="197">
        <v>13</v>
      </c>
      <c r="R15" s="198">
        <v>6</v>
      </c>
      <c r="S15" s="199">
        <v>3</v>
      </c>
      <c r="T15" s="200">
        <v>13</v>
      </c>
      <c r="U15" s="197">
        <v>13</v>
      </c>
      <c r="V15" s="199">
        <v>7</v>
      </c>
      <c r="W15" s="201">
        <v>12</v>
      </c>
      <c r="X15" s="200">
        <v>13</v>
      </c>
      <c r="Y15" s="197"/>
      <c r="Z15" s="198"/>
      <c r="AA15" s="199"/>
      <c r="AB15" s="199"/>
      <c r="AC15" s="202"/>
      <c r="AD15" s="203"/>
      <c r="AE15" s="204"/>
      <c r="AF15" s="205"/>
      <c r="AG15" s="202"/>
      <c r="AH15" s="203"/>
      <c r="AI15" s="204"/>
      <c r="AJ15" s="205"/>
      <c r="AP15" s="442" t="s">
        <v>552</v>
      </c>
      <c r="AQ15" s="443"/>
      <c r="AR15" s="443" t="s">
        <v>553</v>
      </c>
      <c r="AS15" s="444"/>
    </row>
    <row r="16" spans="3:50" ht="15" customHeight="1" x14ac:dyDescent="0.2">
      <c r="C16" s="354" t="s">
        <v>0</v>
      </c>
      <c r="D16" s="406"/>
      <c r="E16" s="348">
        <f>IF(E17&gt;F17,1,0)+IF(E18&gt;F18,1,0)+IF(E19&gt;F19,1,0)+IF(G17&gt;H17,1,0)+IF(G18&gt;H18,1,0)+IF(G19&gt;H19,1,0)</f>
        <v>4</v>
      </c>
      <c r="F16" s="349"/>
      <c r="G16" s="349">
        <f>IF(F17&gt;E17,1,0)+IF(F18&gt;E18,1,0)+IF(F19&gt;E19,1,0)+IF(H17&gt;G17,1,0)+IF(H18&gt;G18,1,0)+IF(H19&gt;G19,1,0)</f>
        <v>2</v>
      </c>
      <c r="H16" s="347"/>
      <c r="I16" s="348">
        <f>IF(I17&gt;J17,1,0)+IF(I18&gt;J18,1,0)+IF(I19&gt;J19,1,0)+IF(K17&gt;L17,1,0)+IF(K18&gt;L18,1,0)+IF(K19&gt;L19,1,0)</f>
        <v>2</v>
      </c>
      <c r="J16" s="349"/>
      <c r="K16" s="349">
        <f>IF(J17&gt;I17,1,0)+IF(J18&gt;I18,1,0)+IF(J19&gt;I19,1,0)+IF(L17&gt;K17,1,0)+IF(L18&gt;K18,1,0)+IF(L19&gt;K19,1,0)</f>
        <v>4</v>
      </c>
      <c r="L16" s="347"/>
      <c r="M16" s="348">
        <f>IF(M17&gt;N17,1,0)+IF(M18&gt;N18,1,0)+IF(M19&gt;N19,1,0)+IF(O17&gt;P17,1,0)+IF(O18&gt;P18,1,0)+IF(O19&gt;P19,1,0)</f>
        <v>3</v>
      </c>
      <c r="N16" s="349"/>
      <c r="O16" s="349">
        <f>IF(N17&gt;M17,1,0)+IF(N18&gt;M18,1,0)+IF(N19&gt;M19,1,0)+IF(P17&gt;O17,1,0)+IF(P18&gt;O18,1,0)+IF(P19&gt;O19,1,0)</f>
        <v>3</v>
      </c>
      <c r="P16" s="347"/>
      <c r="Q16" s="449"/>
      <c r="R16" s="400"/>
      <c r="S16" s="400"/>
      <c r="T16" s="401"/>
      <c r="U16" s="348">
        <f>IF(U17&gt;V17,1,0)+IF(U18&gt;V18,1,0)+IF(U19&gt;V19,1,0)+IF(W17&gt;X17,1,0)+IF(W18&gt;X18,1,0)+IF(W19&gt;X19,1,0)</f>
        <v>4</v>
      </c>
      <c r="V16" s="349"/>
      <c r="W16" s="349">
        <f>IF(V17&gt;U17,1,0)+IF(V18&gt;U18,1,0)+IF(V19&gt;U19,1,0)+IF(X17&gt;W17,1,0)+IF(X18&gt;W18,1,0)+IF(X19&gt;W19,1,0)</f>
        <v>2</v>
      </c>
      <c r="X16" s="347"/>
      <c r="Y16" s="348">
        <f>IF(Y17&gt;Z17,1,0)+IF(Y18&gt;Z18,1,0)+IF(Y19&gt;Z19,1,0)+IF(AA17&gt;AB17,1,0)+IF(AA18&gt;AB18,1,0)+IF(AA19&gt;AB19,1,0)</f>
        <v>0</v>
      </c>
      <c r="Z16" s="349"/>
      <c r="AA16" s="349">
        <f>IF(Z17&gt;Y17,1,0)+IF(Z18&gt;Y18,1,0)+IF(Z19&gt;Y19,1,0)+IF(AB17&gt;AA17,1,0)+IF(AB18&gt;AA18,1,0)+IF(AB19&gt;AA19,1,0)</f>
        <v>0</v>
      </c>
      <c r="AB16" s="383"/>
      <c r="AC16" s="348">
        <f>IF(AC17&gt;AD17,1,0)+IF(AC18&gt;AD18,1,0)+IF(AC19&gt;AD19,1,0)+IF(AE17&gt;AF17,1,0)+IF(AE18&gt;AF18,1,0)+IF(AE19&gt;AF19,1,0)</f>
        <v>0</v>
      </c>
      <c r="AD16" s="349"/>
      <c r="AE16" s="349">
        <f>IF(AD17&gt;AC17,1,0)+IF(AD18&gt;AC18,1,0)+IF(AD19&gt;AC19,1,0)+IF(AF17&gt;AE17,1,0)+IF(AF18&gt;AE18,1,0)+IF(AF19&gt;AE19,1,0)</f>
        <v>0</v>
      </c>
      <c r="AF16" s="383"/>
      <c r="AG16" s="348">
        <f>IF(AG17&gt;AH17,1,0)+IF(AG18&gt;AH18,1,0)+IF(AG19&gt;AH19,1,0)+IF(AI17&gt;AJ17,1,0)+IF(AI18&gt;AJ18,1,0)+IF(AI19&gt;AJ19,1,0)</f>
        <v>0</v>
      </c>
      <c r="AH16" s="349"/>
      <c r="AI16" s="349">
        <f>IF(AH17&gt;AG17,1,0)+IF(AH18&gt;AG18,1,0)+IF(AH19&gt;AG19,1,0)+IF(AJ17&gt;AI17,1,0)+IF(AJ18&gt;AI18,1,0)+IF(AJ19&gt;AI19,1,0)</f>
        <v>0</v>
      </c>
      <c r="AJ16" s="347"/>
      <c r="AP16" s="442"/>
      <c r="AQ16" s="443"/>
      <c r="AR16" s="443"/>
      <c r="AS16" s="444"/>
    </row>
    <row r="17" spans="3:45" ht="15" customHeight="1" x14ac:dyDescent="0.2">
      <c r="C17" s="356"/>
      <c r="D17" s="407"/>
      <c r="E17" s="178">
        <f>R5</f>
        <v>13</v>
      </c>
      <c r="F17" s="179">
        <f>Q5</f>
        <v>1</v>
      </c>
      <c r="G17" s="180">
        <f>T5</f>
        <v>13</v>
      </c>
      <c r="H17" s="181">
        <f>S5</f>
        <v>2</v>
      </c>
      <c r="I17" s="178">
        <f>R9</f>
        <v>9</v>
      </c>
      <c r="J17" s="179">
        <f>Q9</f>
        <v>13</v>
      </c>
      <c r="K17" s="180">
        <f>T9</f>
        <v>5</v>
      </c>
      <c r="L17" s="181">
        <f>S9</f>
        <v>13</v>
      </c>
      <c r="M17" s="178">
        <f>R13</f>
        <v>7</v>
      </c>
      <c r="N17" s="179">
        <f>Q13</f>
        <v>13</v>
      </c>
      <c r="O17" s="180">
        <f>T13</f>
        <v>13</v>
      </c>
      <c r="P17" s="181">
        <f>S13</f>
        <v>8</v>
      </c>
      <c r="Q17" s="450"/>
      <c r="R17" s="378"/>
      <c r="S17" s="378"/>
      <c r="T17" s="402"/>
      <c r="U17" s="178">
        <v>13</v>
      </c>
      <c r="V17" s="180">
        <v>2</v>
      </c>
      <c r="W17" s="182">
        <v>13</v>
      </c>
      <c r="X17" s="181">
        <v>9</v>
      </c>
      <c r="Y17" s="178"/>
      <c r="Z17" s="179"/>
      <c r="AA17" s="180"/>
      <c r="AB17" s="180"/>
      <c r="AC17" s="183"/>
      <c r="AD17" s="184"/>
      <c r="AE17" s="185"/>
      <c r="AF17" s="186"/>
      <c r="AG17" s="183"/>
      <c r="AH17" s="184"/>
      <c r="AI17" s="185"/>
      <c r="AJ17" s="186"/>
      <c r="AP17" s="442" t="s">
        <v>554</v>
      </c>
      <c r="AQ17" s="443"/>
      <c r="AR17" s="443" t="s">
        <v>555</v>
      </c>
      <c r="AS17" s="444"/>
    </row>
    <row r="18" spans="3:45" ht="15" customHeight="1" x14ac:dyDescent="0.2">
      <c r="C18" s="356"/>
      <c r="D18" s="407"/>
      <c r="E18" s="192">
        <f>R6</f>
        <v>2</v>
      </c>
      <c r="F18" s="193">
        <f>Q6</f>
        <v>13</v>
      </c>
      <c r="G18" s="194">
        <f>T6</f>
        <v>9</v>
      </c>
      <c r="H18" s="195">
        <f>S6</f>
        <v>8</v>
      </c>
      <c r="I18" s="192">
        <f>R10</f>
        <v>2</v>
      </c>
      <c r="J18" s="193">
        <f>Q10</f>
        <v>13</v>
      </c>
      <c r="K18" s="194">
        <f>T10</f>
        <v>13</v>
      </c>
      <c r="L18" s="195">
        <f>S10</f>
        <v>9</v>
      </c>
      <c r="M18" s="238">
        <f>R14</f>
        <v>0</v>
      </c>
      <c r="N18" s="193">
        <f>Q14</f>
        <v>13</v>
      </c>
      <c r="O18" s="194">
        <f>T14</f>
        <v>13</v>
      </c>
      <c r="P18" s="195">
        <f>S14</f>
        <v>10</v>
      </c>
      <c r="Q18" s="450"/>
      <c r="R18" s="378"/>
      <c r="S18" s="378"/>
      <c r="T18" s="402"/>
      <c r="U18" s="192">
        <v>12</v>
      </c>
      <c r="V18" s="194">
        <v>13</v>
      </c>
      <c r="W18" s="196">
        <v>5</v>
      </c>
      <c r="X18" s="195">
        <v>13</v>
      </c>
      <c r="Y18" s="192"/>
      <c r="Z18" s="193"/>
      <c r="AA18" s="194"/>
      <c r="AB18" s="194"/>
      <c r="AC18" s="183"/>
      <c r="AD18" s="184"/>
      <c r="AE18" s="185"/>
      <c r="AF18" s="186"/>
      <c r="AG18" s="183"/>
      <c r="AH18" s="184"/>
      <c r="AI18" s="185"/>
      <c r="AJ18" s="186"/>
      <c r="AP18" s="442"/>
      <c r="AQ18" s="443"/>
      <c r="AR18" s="443"/>
      <c r="AS18" s="444"/>
    </row>
    <row r="19" spans="3:45" ht="15" customHeight="1" thickBot="1" x14ac:dyDescent="0.25">
      <c r="C19" s="358"/>
      <c r="D19" s="408"/>
      <c r="E19" s="197">
        <f>R7</f>
        <v>4</v>
      </c>
      <c r="F19" s="198">
        <f>Q7</f>
        <v>13</v>
      </c>
      <c r="G19" s="199">
        <f>T7</f>
        <v>13</v>
      </c>
      <c r="H19" s="200">
        <f>S7</f>
        <v>0</v>
      </c>
      <c r="I19" s="197">
        <f>R11</f>
        <v>9</v>
      </c>
      <c r="J19" s="198">
        <f>Q11</f>
        <v>13</v>
      </c>
      <c r="K19" s="199">
        <f>T11</f>
        <v>13</v>
      </c>
      <c r="L19" s="200">
        <f>S11</f>
        <v>2</v>
      </c>
      <c r="M19" s="197">
        <f>R15</f>
        <v>6</v>
      </c>
      <c r="N19" s="198">
        <f>Q15</f>
        <v>13</v>
      </c>
      <c r="O19" s="199">
        <f>T15</f>
        <v>13</v>
      </c>
      <c r="P19" s="200">
        <f>S15</f>
        <v>3</v>
      </c>
      <c r="Q19" s="451"/>
      <c r="R19" s="410"/>
      <c r="S19" s="410"/>
      <c r="T19" s="448"/>
      <c r="U19" s="197">
        <v>13</v>
      </c>
      <c r="V19" s="199">
        <v>3</v>
      </c>
      <c r="W19" s="201">
        <v>13</v>
      </c>
      <c r="X19" s="200">
        <v>2</v>
      </c>
      <c r="Y19" s="197"/>
      <c r="Z19" s="198"/>
      <c r="AA19" s="199"/>
      <c r="AB19" s="199"/>
      <c r="AC19" s="183"/>
      <c r="AD19" s="184"/>
      <c r="AE19" s="185"/>
      <c r="AF19" s="186"/>
      <c r="AG19" s="183"/>
      <c r="AH19" s="184"/>
      <c r="AI19" s="185"/>
      <c r="AJ19" s="186"/>
      <c r="AP19" s="442" t="s">
        <v>556</v>
      </c>
      <c r="AQ19" s="443"/>
      <c r="AR19" s="443" t="s">
        <v>557</v>
      </c>
      <c r="AS19" s="444"/>
    </row>
    <row r="20" spans="3:45" ht="15" customHeight="1" thickBot="1" x14ac:dyDescent="0.25">
      <c r="C20" s="354" t="s">
        <v>214</v>
      </c>
      <c r="D20" s="406"/>
      <c r="E20" s="348">
        <f>IF(E21&gt;F21,1,0)+IF(E22&gt;F22,1,0)+IF(E23&gt;F23,1,0)+IF(G21&gt;H21,1,0)+IF(G22&gt;H22,1,0)+IF(G23&gt;H23,1,0)</f>
        <v>5</v>
      </c>
      <c r="F20" s="349"/>
      <c r="G20" s="349">
        <f>IF(F21&gt;E21,1,0)+IF(F22&gt;E22,1,0)+IF(F23&gt;E23,1,0)+IF(H21&gt;G21,1,0)+IF(H22&gt;G22,1,0)+IF(H23&gt;G23,1,0)</f>
        <v>1</v>
      </c>
      <c r="H20" s="347"/>
      <c r="I20" s="348">
        <f>IF(I21&gt;J21,1,0)+IF(I22&gt;J22,1,0)+IF(I23&gt;J23,1,0)+IF(K21&gt;L21,1,0)+IF(K22&gt;L22,1,0)+IF(K23&gt;L23,1,0)</f>
        <v>1</v>
      </c>
      <c r="J20" s="349"/>
      <c r="K20" s="349">
        <f>IF(J21&gt;I21,1,0)+IF(J22&gt;I22,1,0)+IF(J23&gt;I23,1,0)+IF(L21&gt;K21,1,0)+IF(L22&gt;K22,1,0)+IF(L23&gt;K23,1,0)</f>
        <v>5</v>
      </c>
      <c r="L20" s="347"/>
      <c r="M20" s="348">
        <f>IF(M21&gt;N21,1,0)+IF(M22&gt;N22,1,0)+IF(M23&gt;N23,1,0)+IF(O21&gt;P21,1,0)+IF(O22&gt;P22,1,0)+IF(O23&gt;P23,1,0)</f>
        <v>2</v>
      </c>
      <c r="N20" s="349"/>
      <c r="O20" s="349">
        <f>IF(N21&gt;M21,1,0)+IF(N22&gt;M22,1,0)+IF(N23&gt;M23,1,0)+IF(P21&gt;O21,1,0)+IF(P22&gt;O22,1,0)+IF(P23&gt;O23,1,0)</f>
        <v>4</v>
      </c>
      <c r="P20" s="347"/>
      <c r="Q20" s="348">
        <f>IF(Q21&gt;R21,1,0)+IF(Q22&gt;R22,1,0)+IF(Q23&gt;R23,1,0)+IF(S21&gt;T21,1,0)+IF(S22&gt;T22,1,0)+IF(S23&gt;T23,1,0)</f>
        <v>2</v>
      </c>
      <c r="R20" s="349"/>
      <c r="S20" s="349">
        <f>IF(R21&gt;Q21,1,0)+IF(R22&gt;Q22,1,0)+IF(R23&gt;Q23,1,0)+IF(T21&gt;S21,1,0)+IF(T22&gt;S22,1,0)+IF(T23&gt;S23,1,0)</f>
        <v>4</v>
      </c>
      <c r="T20" s="347"/>
      <c r="U20" s="399"/>
      <c r="V20" s="400"/>
      <c r="W20" s="400"/>
      <c r="X20" s="401"/>
      <c r="Y20" s="348">
        <f>IF(Y21&gt;Z21,1,0)+IF(Y22&gt;Z22,1,0)+IF(Y23&gt;Z23,1,0)+IF(AA21&gt;AB21,1,0)+IF(AA22&gt;AB22,1,0)+IF(AA23&gt;AB23,1,0)</f>
        <v>0</v>
      </c>
      <c r="Z20" s="349"/>
      <c r="AA20" s="349">
        <f>IF(Z21&gt;Y21,1,0)+IF(Z22&gt;Y22,1,0)+IF(Z23&gt;Y23,1,0)+IF(AB21&gt;AA21,1,0)+IF(AB22&gt;AA22,1,0)+IF(AB23&gt;AA23,1,0)</f>
        <v>0</v>
      </c>
      <c r="AB20" s="383"/>
      <c r="AC20" s="348">
        <f>IF(AC21&gt;AD21,1,0)+IF(AC22&gt;AD22,1,0)+IF(AC23&gt;AD23,1,0)+IF(AE21&gt;AF21,1,0)+IF(AE22&gt;AF22,1,0)+IF(AE23&gt;AF23,1,0)</f>
        <v>0</v>
      </c>
      <c r="AD20" s="349"/>
      <c r="AE20" s="349">
        <f>IF(AD21&gt;AC21,1,0)+IF(AD22&gt;AC22,1,0)+IF(AD23&gt;AC23,1,0)+IF(AF21&gt;AE21,1,0)+IF(AF22&gt;AE22,1,0)+IF(AF23&gt;AE23,1,0)</f>
        <v>0</v>
      </c>
      <c r="AF20" s="383"/>
      <c r="AG20" s="348">
        <f>IF(AG21&gt;AH21,1,0)+IF(AG22&gt;AH22,1,0)+IF(AG23&gt;AH23,1,0)+IF(AI21&gt;AJ21,1,0)+IF(AI22&gt;AJ22,1,0)+IF(AI23&gt;AJ23,1,0)</f>
        <v>0</v>
      </c>
      <c r="AH20" s="349"/>
      <c r="AI20" s="349">
        <f>IF(AH21&gt;AG21,1,0)+IF(AH22&gt;AG22,1,0)+IF(AH23&gt;AG23,1,0)+IF(AJ21&gt;AI21,1,0)+IF(AJ22&gt;AI22,1,0)+IF(AJ23&gt;AI23,1,0)</f>
        <v>0</v>
      </c>
      <c r="AJ20" s="347"/>
      <c r="AP20" s="445"/>
      <c r="AQ20" s="446"/>
      <c r="AR20" s="446"/>
      <c r="AS20" s="447"/>
    </row>
    <row r="21" spans="3:45" ht="15" customHeight="1" x14ac:dyDescent="0.2">
      <c r="C21" s="356"/>
      <c r="D21" s="407"/>
      <c r="E21" s="178">
        <f>V5</f>
        <v>10</v>
      </c>
      <c r="F21" s="179">
        <f>U5</f>
        <v>13</v>
      </c>
      <c r="G21" s="180">
        <f>X5</f>
        <v>13</v>
      </c>
      <c r="H21" s="181">
        <f>W5</f>
        <v>9</v>
      </c>
      <c r="I21" s="178">
        <f>V9</f>
        <v>5</v>
      </c>
      <c r="J21" s="179">
        <f>U9</f>
        <v>13</v>
      </c>
      <c r="K21" s="180">
        <f>X9</f>
        <v>7</v>
      </c>
      <c r="L21" s="181">
        <f>W9</f>
        <v>13</v>
      </c>
      <c r="M21" s="241">
        <f>V13</f>
        <v>0</v>
      </c>
      <c r="N21" s="179">
        <f>U13</f>
        <v>13</v>
      </c>
      <c r="O21" s="180">
        <f>X13</f>
        <v>4</v>
      </c>
      <c r="P21" s="181">
        <f>W13</f>
        <v>13</v>
      </c>
      <c r="Q21" s="178">
        <f>V17</f>
        <v>2</v>
      </c>
      <c r="R21" s="179">
        <f>U17</f>
        <v>13</v>
      </c>
      <c r="S21" s="180">
        <f>X17</f>
        <v>9</v>
      </c>
      <c r="T21" s="181">
        <f>W17</f>
        <v>13</v>
      </c>
      <c r="U21" s="377"/>
      <c r="V21" s="378"/>
      <c r="W21" s="378"/>
      <c r="X21" s="402"/>
      <c r="Y21" s="178"/>
      <c r="Z21" s="179"/>
      <c r="AA21" s="180"/>
      <c r="AB21" s="180"/>
      <c r="AC21" s="183"/>
      <c r="AD21" s="184"/>
      <c r="AE21" s="185"/>
      <c r="AF21" s="186"/>
      <c r="AG21" s="183"/>
      <c r="AH21" s="184"/>
      <c r="AI21" s="185"/>
      <c r="AJ21" s="186"/>
    </row>
    <row r="22" spans="3:45" ht="15" customHeight="1" x14ac:dyDescent="0.2">
      <c r="C22" s="356"/>
      <c r="D22" s="407"/>
      <c r="E22" s="192">
        <f>V6</f>
        <v>13</v>
      </c>
      <c r="F22" s="193">
        <f>U6</f>
        <v>8</v>
      </c>
      <c r="G22" s="194">
        <f>X6</f>
        <v>13</v>
      </c>
      <c r="H22" s="195">
        <f>W6</f>
        <v>12</v>
      </c>
      <c r="I22" s="192">
        <f>V10</f>
        <v>1</v>
      </c>
      <c r="J22" s="193">
        <f>U10</f>
        <v>13</v>
      </c>
      <c r="K22" s="194">
        <f>X10</f>
        <v>13</v>
      </c>
      <c r="L22" s="195">
        <f>W10</f>
        <v>9</v>
      </c>
      <c r="M22" s="192">
        <f>V14</f>
        <v>3</v>
      </c>
      <c r="N22" s="193">
        <f>U14</f>
        <v>13</v>
      </c>
      <c r="O22" s="194">
        <f>X14</f>
        <v>10</v>
      </c>
      <c r="P22" s="195">
        <f>W14</f>
        <v>9</v>
      </c>
      <c r="Q22" s="192">
        <f>V18</f>
        <v>13</v>
      </c>
      <c r="R22" s="193">
        <f>U18</f>
        <v>12</v>
      </c>
      <c r="S22" s="194">
        <f>X18</f>
        <v>13</v>
      </c>
      <c r="T22" s="195">
        <f>W18</f>
        <v>5</v>
      </c>
      <c r="U22" s="377"/>
      <c r="V22" s="378"/>
      <c r="W22" s="378"/>
      <c r="X22" s="402"/>
      <c r="Y22" s="192"/>
      <c r="Z22" s="193"/>
      <c r="AA22" s="194"/>
      <c r="AB22" s="194"/>
      <c r="AC22" s="183"/>
      <c r="AD22" s="184"/>
      <c r="AE22" s="185"/>
      <c r="AF22" s="186"/>
      <c r="AG22" s="183"/>
      <c r="AH22" s="184"/>
      <c r="AI22" s="185"/>
      <c r="AJ22" s="186"/>
    </row>
    <row r="23" spans="3:45" ht="15" customHeight="1" thickBot="1" x14ac:dyDescent="0.25">
      <c r="C23" s="358"/>
      <c r="D23" s="408"/>
      <c r="E23" s="197">
        <f>V7</f>
        <v>13</v>
      </c>
      <c r="F23" s="198">
        <f>U7</f>
        <v>8</v>
      </c>
      <c r="G23" s="199">
        <f>X7</f>
        <v>13</v>
      </c>
      <c r="H23" s="200">
        <f>W7</f>
        <v>6</v>
      </c>
      <c r="I23" s="197">
        <f>V11</f>
        <v>11</v>
      </c>
      <c r="J23" s="198">
        <f>U11</f>
        <v>13</v>
      </c>
      <c r="K23" s="199">
        <f>X11</f>
        <v>11</v>
      </c>
      <c r="L23" s="200">
        <f>W11</f>
        <v>13</v>
      </c>
      <c r="M23" s="197">
        <f>V15</f>
        <v>7</v>
      </c>
      <c r="N23" s="198">
        <f>U15</f>
        <v>13</v>
      </c>
      <c r="O23" s="199">
        <f>X15</f>
        <v>13</v>
      </c>
      <c r="P23" s="200">
        <f>W15</f>
        <v>12</v>
      </c>
      <c r="Q23" s="197">
        <f>V19</f>
        <v>3</v>
      </c>
      <c r="R23" s="198">
        <f>U19</f>
        <v>13</v>
      </c>
      <c r="S23" s="199">
        <f>X19</f>
        <v>2</v>
      </c>
      <c r="T23" s="200">
        <f>W19</f>
        <v>13</v>
      </c>
      <c r="U23" s="409"/>
      <c r="V23" s="410"/>
      <c r="W23" s="410"/>
      <c r="X23" s="448"/>
      <c r="Y23" s="197"/>
      <c r="Z23" s="198"/>
      <c r="AA23" s="199"/>
      <c r="AB23" s="199"/>
      <c r="AC23" s="202"/>
      <c r="AD23" s="203"/>
      <c r="AE23" s="204"/>
      <c r="AF23" s="205"/>
      <c r="AG23" s="202"/>
      <c r="AH23" s="203"/>
      <c r="AI23" s="204"/>
      <c r="AJ23" s="205"/>
    </row>
    <row r="24" spans="3:45" ht="15" hidden="1" customHeight="1" x14ac:dyDescent="0.2">
      <c r="C24" s="434" t="s">
        <v>560</v>
      </c>
      <c r="D24" s="435"/>
      <c r="E24" s="348">
        <f>IF(E25&gt;F25,1,0)+IF(E26&gt;F26,1,0)+IF(E27&gt;F27,1,0)+IF(G25&gt;H25,1,0)+IF(G26&gt;H26,1,0)+IF(G27&gt;H27,1,0)</f>
        <v>0</v>
      </c>
      <c r="F24" s="349"/>
      <c r="G24" s="349">
        <f>IF(F25&gt;E25,1,0)+IF(F26&gt;E26,1,0)+IF(F27&gt;E27,1,0)+IF(H25&gt;G25,1,0)+IF(H26&gt;G26,1,0)+IF(H27&gt;G27,1,0)</f>
        <v>0</v>
      </c>
      <c r="H24" s="347"/>
      <c r="I24" s="348">
        <f>IF(I25&gt;J25,1,0)+IF(I26&gt;J26,1,0)+IF(I27&gt;J27,1,0)+IF(K25&gt;L25,1,0)+IF(K26&gt;L26,1,0)+IF(K27&gt;L27,1,0)</f>
        <v>0</v>
      </c>
      <c r="J24" s="349"/>
      <c r="K24" s="349">
        <f>IF(J25&gt;I25,1,0)+IF(J26&gt;I26,1,0)+IF(J27&gt;I27,1,0)+IF(L25&gt;K25,1,0)+IF(L26&gt;K26,1,0)+IF(L27&gt;K27,1,0)</f>
        <v>0</v>
      </c>
      <c r="L24" s="347"/>
      <c r="M24" s="348">
        <f>IF(M25&gt;N25,1,0)+IF(M26&gt;N26,1,0)+IF(M27&gt;N27,1,0)+IF(O25&gt;P25,1,0)+IF(O26&gt;P26,1,0)+IF(O27&gt;P27,1,0)</f>
        <v>0</v>
      </c>
      <c r="N24" s="349"/>
      <c r="O24" s="349">
        <f>IF(N25&gt;M25,1,0)+IF(N26&gt;M26,1,0)+IF(N27&gt;M27,1,0)+IF(P25&gt;O25,1,0)+IF(P26&gt;O26,1,0)+IF(P27&gt;O27,1,0)</f>
        <v>0</v>
      </c>
      <c r="P24" s="347"/>
      <c r="Q24" s="348">
        <f>IF(Q25&gt;R25,1,0)+IF(Q26&gt;R26,1,0)+IF(Q27&gt;R27,1,0)+IF(S25&gt;T25,1,0)+IF(S26&gt;T26,1,0)+IF(S27&gt;T27,1,0)</f>
        <v>0</v>
      </c>
      <c r="R24" s="349"/>
      <c r="S24" s="349">
        <f>IF(R25&gt;Q25,1,0)+IF(R26&gt;Q26,1,0)+IF(R27&gt;Q27,1,0)+IF(T25&gt;S25,1,0)+IF(T26&gt;S26,1,0)+IF(T27&gt;S27,1,0)</f>
        <v>0</v>
      </c>
      <c r="T24" s="347"/>
      <c r="U24" s="348">
        <f>IF(U25&gt;V25,1,0)+IF(U26&gt;V26,1,0)+IF(U27&gt;V27,1,0)+IF(W25&gt;X25,1,0)+IF(W26&gt;X26,1,0)+IF(W27&gt;X27,1,0)</f>
        <v>0</v>
      </c>
      <c r="V24" s="349"/>
      <c r="W24" s="349">
        <f>IF(V25&gt;U25,1,0)+IF(V26&gt;U26,1,0)+IF(V27&gt;U27,1,0)+IF(X25&gt;W25,1,0)+IF(X26&gt;W26,1,0)+IF(X27&gt;W27,1,0)</f>
        <v>0</v>
      </c>
      <c r="X24" s="347"/>
      <c r="Y24" s="440"/>
      <c r="Z24" s="385"/>
      <c r="AA24" s="385"/>
      <c r="AB24" s="386"/>
      <c r="AC24" s="348">
        <f>IF(AC25&gt;AD25,1,0)+IF(AC26&gt;AD26,1,0)+IF(AC27&gt;AD27,1,0)+IF(AE25&gt;AF25,1,0)+IF(AE26&gt;AF26,1,0)+IF(AE27&gt;AF27,1,0)</f>
        <v>0</v>
      </c>
      <c r="AD24" s="349"/>
      <c r="AE24" s="349">
        <f>IF(AD25&gt;AC25,1,0)+IF(AD26&gt;AC26,1,0)+IF(AD27&gt;AC27,1,0)+IF(AF25&gt;AE25,1,0)+IF(AF26&gt;AE26,1,0)+IF(AF27&gt;AE27,1,0)</f>
        <v>0</v>
      </c>
      <c r="AF24" s="347"/>
      <c r="AG24" s="348">
        <f>IF(AG25&gt;AH25,1,0)+IF(AG26&gt;AH26,1,0)+IF(AG27&gt;AH27,1,0)+IF(AI25&gt;AJ25,1,0)+IF(AI26&gt;AJ26,1,0)+IF(AI27&gt;AJ27,1,0)</f>
        <v>0</v>
      </c>
      <c r="AH24" s="349"/>
      <c r="AI24" s="349">
        <f>IF(AH25&gt;AG25,1,0)+IF(AH26&gt;AG26,1,0)+IF(AH27&gt;AG27,1,0)+IF(AJ25&gt;AI25,1,0)+IF(AJ26&gt;AI26,1,0)+IF(AJ27&gt;AI27,1,0)</f>
        <v>0</v>
      </c>
      <c r="AJ24" s="347"/>
    </row>
    <row r="25" spans="3:45" ht="15" hidden="1" customHeight="1" x14ac:dyDescent="0.2">
      <c r="C25" s="436"/>
      <c r="D25" s="437"/>
      <c r="E25" s="178">
        <f>Z5</f>
        <v>0</v>
      </c>
      <c r="F25" s="179">
        <f>Y5</f>
        <v>0</v>
      </c>
      <c r="G25" s="180">
        <f>AB5</f>
        <v>0</v>
      </c>
      <c r="H25" s="181">
        <f>AA5</f>
        <v>0</v>
      </c>
      <c r="I25" s="178">
        <f>Z9</f>
        <v>0</v>
      </c>
      <c r="J25" s="179">
        <f>Y9</f>
        <v>0</v>
      </c>
      <c r="K25" s="180">
        <f>AB9</f>
        <v>0</v>
      </c>
      <c r="L25" s="181">
        <f>AA9</f>
        <v>0</v>
      </c>
      <c r="M25" s="178">
        <f>Z13</f>
        <v>0</v>
      </c>
      <c r="N25" s="179">
        <f>Y13</f>
        <v>0</v>
      </c>
      <c r="O25" s="180">
        <f>AB13</f>
        <v>0</v>
      </c>
      <c r="P25" s="181">
        <f>AA13</f>
        <v>0</v>
      </c>
      <c r="Q25" s="178">
        <f>Z17</f>
        <v>0</v>
      </c>
      <c r="R25" s="179">
        <f>Y17</f>
        <v>0</v>
      </c>
      <c r="S25" s="180">
        <f>AB17</f>
        <v>0</v>
      </c>
      <c r="T25" s="181">
        <f>AA17</f>
        <v>0</v>
      </c>
      <c r="U25" s="178">
        <f>Z21</f>
        <v>0</v>
      </c>
      <c r="V25" s="179">
        <f>Y21</f>
        <v>0</v>
      </c>
      <c r="W25" s="180">
        <f>AB21</f>
        <v>0</v>
      </c>
      <c r="X25" s="181">
        <f>AA21</f>
        <v>0</v>
      </c>
      <c r="Y25" s="441"/>
      <c r="Z25" s="388"/>
      <c r="AA25" s="388"/>
      <c r="AB25" s="389"/>
      <c r="AC25" s="183"/>
      <c r="AD25" s="184"/>
      <c r="AE25" s="185"/>
      <c r="AF25" s="186"/>
      <c r="AG25" s="183"/>
      <c r="AH25" s="184"/>
      <c r="AI25" s="185"/>
      <c r="AJ25" s="186"/>
    </row>
    <row r="26" spans="3:45" ht="15" hidden="1" customHeight="1" x14ac:dyDescent="0.2">
      <c r="C26" s="436"/>
      <c r="D26" s="437"/>
      <c r="E26" s="192">
        <f>Z6</f>
        <v>0</v>
      </c>
      <c r="F26" s="193">
        <f>Y6</f>
        <v>0</v>
      </c>
      <c r="G26" s="194">
        <f>AB6</f>
        <v>0</v>
      </c>
      <c r="H26" s="195">
        <f>AA6</f>
        <v>0</v>
      </c>
      <c r="I26" s="192">
        <f>Z10</f>
        <v>0</v>
      </c>
      <c r="J26" s="193">
        <f>Y10</f>
        <v>0</v>
      </c>
      <c r="K26" s="194">
        <f>AB10</f>
        <v>0</v>
      </c>
      <c r="L26" s="195">
        <f>AA10</f>
        <v>0</v>
      </c>
      <c r="M26" s="192">
        <f>Z14</f>
        <v>0</v>
      </c>
      <c r="N26" s="193">
        <f>Y14</f>
        <v>0</v>
      </c>
      <c r="O26" s="194">
        <f>AB14</f>
        <v>0</v>
      </c>
      <c r="P26" s="195">
        <f>AA14</f>
        <v>0</v>
      </c>
      <c r="Q26" s="192">
        <f>Z18</f>
        <v>0</v>
      </c>
      <c r="R26" s="193">
        <f>Y18</f>
        <v>0</v>
      </c>
      <c r="S26" s="194">
        <f>AB18</f>
        <v>0</v>
      </c>
      <c r="T26" s="195">
        <f>AA18</f>
        <v>0</v>
      </c>
      <c r="U26" s="192">
        <f>Z22</f>
        <v>0</v>
      </c>
      <c r="V26" s="193">
        <f>Y22</f>
        <v>0</v>
      </c>
      <c r="W26" s="194">
        <f>AB22</f>
        <v>0</v>
      </c>
      <c r="X26" s="195">
        <f>AA22</f>
        <v>0</v>
      </c>
      <c r="Y26" s="441"/>
      <c r="Z26" s="388"/>
      <c r="AA26" s="388"/>
      <c r="AB26" s="389"/>
      <c r="AC26" s="183"/>
      <c r="AD26" s="184"/>
      <c r="AE26" s="185"/>
      <c r="AF26" s="186"/>
      <c r="AG26" s="183"/>
      <c r="AH26" s="184"/>
      <c r="AI26" s="185"/>
      <c r="AJ26" s="186"/>
    </row>
    <row r="27" spans="3:45" ht="15" hidden="1" customHeight="1" thickBot="1" x14ac:dyDescent="0.25">
      <c r="C27" s="436"/>
      <c r="D27" s="437"/>
      <c r="E27" s="192">
        <f>Z7</f>
        <v>0</v>
      </c>
      <c r="F27" s="193">
        <f>Y7</f>
        <v>0</v>
      </c>
      <c r="G27" s="194">
        <f>AB7</f>
        <v>0</v>
      </c>
      <c r="H27" s="195">
        <f>AA7</f>
        <v>0</v>
      </c>
      <c r="I27" s="192">
        <f>Z11</f>
        <v>0</v>
      </c>
      <c r="J27" s="193">
        <f>Y11</f>
        <v>0</v>
      </c>
      <c r="K27" s="194">
        <f>AB11</f>
        <v>0</v>
      </c>
      <c r="L27" s="195">
        <f>AA11</f>
        <v>0</v>
      </c>
      <c r="M27" s="192">
        <f>Z15</f>
        <v>0</v>
      </c>
      <c r="N27" s="193">
        <f>Y15</f>
        <v>0</v>
      </c>
      <c r="O27" s="194">
        <f>AB15</f>
        <v>0</v>
      </c>
      <c r="P27" s="195">
        <f>AA15</f>
        <v>0</v>
      </c>
      <c r="Q27" s="192">
        <f>Z19</f>
        <v>0</v>
      </c>
      <c r="R27" s="193">
        <f>Y19</f>
        <v>0</v>
      </c>
      <c r="S27" s="194">
        <f>AB19</f>
        <v>0</v>
      </c>
      <c r="T27" s="195">
        <f>AA19</f>
        <v>0</v>
      </c>
      <c r="U27" s="192">
        <f>Z23</f>
        <v>0</v>
      </c>
      <c r="V27" s="193">
        <f>Y23</f>
        <v>0</v>
      </c>
      <c r="W27" s="194">
        <f>AB23</f>
        <v>0</v>
      </c>
      <c r="X27" s="195">
        <f>AA23</f>
        <v>0</v>
      </c>
      <c r="Y27" s="441"/>
      <c r="Z27" s="388"/>
      <c r="AA27" s="388"/>
      <c r="AB27" s="389"/>
      <c r="AC27" s="202"/>
      <c r="AD27" s="203"/>
      <c r="AE27" s="185"/>
      <c r="AF27" s="186"/>
      <c r="AG27" s="183"/>
      <c r="AH27" s="184"/>
      <c r="AI27" s="185"/>
      <c r="AJ27" s="186"/>
    </row>
    <row r="28" spans="3:45" ht="15" hidden="1" customHeight="1" x14ac:dyDescent="0.2">
      <c r="C28" s="434" t="s">
        <v>549</v>
      </c>
      <c r="D28" s="435"/>
      <c r="E28" s="348">
        <f>IF(E29&gt;F29,1,0)+IF(E30&gt;F30,1,0)+IF(E31&gt;F31,1,0)+IF(G29&gt;H29,1,0)+IF(G30&gt;H30,1,0)+IF(G31&gt;H31,1,0)</f>
        <v>0</v>
      </c>
      <c r="F28" s="349"/>
      <c r="G28" s="349">
        <f>IF(F29&gt;E29,1,0)+IF(F30&gt;E30,1,0)+IF(F31&gt;E31,1,0)+IF(H29&gt;G29,1,0)+IF(H30&gt;G30,1,0)+IF(H31&gt;G31,1,0)</f>
        <v>0</v>
      </c>
      <c r="H28" s="347"/>
      <c r="I28" s="348">
        <f>IF(I29&gt;J29,1,0)+IF(I30&gt;J30,1,0)+IF(I31&gt;J31,1,0)+IF(K29&gt;L29,1,0)+IF(K30&gt;L30,1,0)+IF(K31&gt;L31,1,0)</f>
        <v>0</v>
      </c>
      <c r="J28" s="349"/>
      <c r="K28" s="349">
        <f>IF(J29&gt;I29,1,0)+IF(J30&gt;I30,1,0)+IF(J31&gt;I31,1,0)+IF(L29&gt;K29,1,0)+IF(L30&gt;K30,1,0)+IF(L31&gt;K31,1,0)</f>
        <v>0</v>
      </c>
      <c r="L28" s="347"/>
      <c r="M28" s="348">
        <f>IF(M29&gt;N29,1,0)+IF(M30&gt;N30,1,0)+IF(M31&gt;N31,1,0)+IF(O29&gt;P29,1,0)+IF(O30&gt;P30,1,0)+IF(O31&gt;P31,1,0)</f>
        <v>0</v>
      </c>
      <c r="N28" s="349"/>
      <c r="O28" s="349">
        <f>IF(N29&gt;M29,1,0)+IF(N30&gt;M30,1,0)+IF(N31&gt;M31,1,0)+IF(P29&gt;O29,1,0)+IF(P30&gt;O30,1,0)+IF(P31&gt;O31,1,0)</f>
        <v>0</v>
      </c>
      <c r="P28" s="347"/>
      <c r="Q28" s="348">
        <f>IF(Q29&gt;R29,1,0)+IF(Q30&gt;R30,1,0)+IF(Q31&gt;R31,1,0)+IF(S29&gt;T29,1,0)+IF(S30&gt;T30,1,0)+IF(S31&gt;T31,1,0)</f>
        <v>0</v>
      </c>
      <c r="R28" s="349"/>
      <c r="S28" s="349">
        <f>IF(R29&gt;Q29,1,0)+IF(R30&gt;Q30,1,0)+IF(R31&gt;Q31,1,0)+IF(T29&gt;S29,1,0)+IF(T30&gt;S30,1,0)+IF(T31&gt;S31,1,0)</f>
        <v>0</v>
      </c>
      <c r="T28" s="347"/>
      <c r="U28" s="348">
        <f>IF(U29&gt;V29,1,0)+IF(U30&gt;V30,1,0)+IF(U31&gt;V31,1,0)+IF(W29&gt;X29,1,0)+IF(W30&gt;X30,1,0)+IF(W31&gt;X31,1,0)</f>
        <v>0</v>
      </c>
      <c r="V28" s="349"/>
      <c r="W28" s="349">
        <f>IF(V29&gt;U29,1,0)+IF(V30&gt;U30,1,0)+IF(V31&gt;U31,1,0)+IF(X29&gt;W29,1,0)+IF(X30&gt;W30,1,0)+IF(X31&gt;W31,1,0)</f>
        <v>0</v>
      </c>
      <c r="X28" s="347"/>
      <c r="Y28" s="348">
        <f>IF(Y29&gt;Z29,1,0)+IF(Y30&gt;Z30,1,0)+IF(Y31&gt;Z31,1,0)+IF(AA29&gt;AB29,1,0)+IF(AA30&gt;AB30,1,0)+IF(AA31&gt;AB31,1,0)</f>
        <v>0</v>
      </c>
      <c r="Z28" s="349"/>
      <c r="AA28" s="349">
        <f>IF(Z29&gt;Y29,1,0)+IF(Z30&gt;Y30,1,0)+IF(Z31&gt;Y31,1,0)+IF(AB29&gt;AA29,1,0)+IF(AB30&gt;AA30,1,0)+IF(AB31&gt;AA31,1,0)</f>
        <v>0</v>
      </c>
      <c r="AB28" s="347"/>
      <c r="AC28" s="431"/>
      <c r="AD28" s="350"/>
      <c r="AE28" s="350"/>
      <c r="AF28" s="351"/>
      <c r="AG28" s="348">
        <f>IF(AG29&gt;AH29,1,0)+IF(AG30&gt;AH30,1,0)+IF(AG31&gt;AH31,1,0)+IF(AI29&gt;AJ29,1,0)+IF(AI30&gt;AJ30,1,0)+IF(AI31&gt;AJ31,1,0)</f>
        <v>0</v>
      </c>
      <c r="AH28" s="349"/>
      <c r="AI28" s="349">
        <f>IF(AH29&gt;AG29,1,0)+IF(AH30&gt;AG30,1,0)+IF(AH31&gt;AG31,1,0)+IF(AJ29&gt;AI29,1,0)+IF(AJ30&gt;AI30,1,0)+IF(AJ31&gt;AI31,1,0)</f>
        <v>0</v>
      </c>
      <c r="AJ28" s="347"/>
    </row>
    <row r="29" spans="3:45" ht="15" hidden="1" customHeight="1" x14ac:dyDescent="0.2">
      <c r="C29" s="436"/>
      <c r="D29" s="437"/>
      <c r="E29" s="217">
        <f>AD5</f>
        <v>0</v>
      </c>
      <c r="F29" s="217">
        <f>AC5</f>
        <v>0</v>
      </c>
      <c r="G29" s="234">
        <f>AF5</f>
        <v>0</v>
      </c>
      <c r="H29" s="217">
        <f>AE5</f>
        <v>0</v>
      </c>
      <c r="I29" s="215">
        <f>AD9</f>
        <v>0</v>
      </c>
      <c r="J29" s="216">
        <f>AC9</f>
        <v>0</v>
      </c>
      <c r="K29" s="217">
        <f>AF9</f>
        <v>0</v>
      </c>
      <c r="L29" s="218">
        <f>AE9</f>
        <v>0</v>
      </c>
      <c r="M29" s="217">
        <f>AD13</f>
        <v>0</v>
      </c>
      <c r="N29" s="217">
        <f>AC13</f>
        <v>0</v>
      </c>
      <c r="O29" s="234">
        <f>AF13</f>
        <v>0</v>
      </c>
      <c r="P29" s="217">
        <f>AE13</f>
        <v>0</v>
      </c>
      <c r="Q29" s="215">
        <f>AD17</f>
        <v>0</v>
      </c>
      <c r="R29" s="216">
        <f>AC17</f>
        <v>0</v>
      </c>
      <c r="S29" s="217">
        <f>AF17</f>
        <v>0</v>
      </c>
      <c r="T29" s="218">
        <f>AE17</f>
        <v>0</v>
      </c>
      <c r="U29" s="217">
        <f>AD21</f>
        <v>0</v>
      </c>
      <c r="V29" s="217">
        <f>AC21</f>
        <v>0</v>
      </c>
      <c r="W29" s="234">
        <f>AF21</f>
        <v>0</v>
      </c>
      <c r="X29" s="217">
        <f>AE21</f>
        <v>0</v>
      </c>
      <c r="Y29" s="215">
        <f>AD25</f>
        <v>0</v>
      </c>
      <c r="Z29" s="216">
        <f>AC25</f>
        <v>0</v>
      </c>
      <c r="AA29" s="217">
        <f>AF25</f>
        <v>0</v>
      </c>
      <c r="AB29" s="218">
        <f>AE25</f>
        <v>0</v>
      </c>
      <c r="AC29" s="432"/>
      <c r="AD29" s="352"/>
      <c r="AE29" s="352"/>
      <c r="AF29" s="353"/>
      <c r="AG29" s="215"/>
      <c r="AH29" s="216"/>
      <c r="AI29" s="217"/>
      <c r="AJ29" s="218"/>
    </row>
    <row r="30" spans="3:45" ht="15" hidden="1" customHeight="1" x14ac:dyDescent="0.2">
      <c r="C30" s="436"/>
      <c r="D30" s="437"/>
      <c r="E30" s="217">
        <f>AD6</f>
        <v>0</v>
      </c>
      <c r="F30" s="217">
        <f>AC6</f>
        <v>0</v>
      </c>
      <c r="G30" s="234">
        <f>AF6</f>
        <v>0</v>
      </c>
      <c r="H30" s="217">
        <f>AE6</f>
        <v>0</v>
      </c>
      <c r="I30" s="215">
        <f>AD10</f>
        <v>0</v>
      </c>
      <c r="J30" s="216">
        <f>AC10</f>
        <v>0</v>
      </c>
      <c r="K30" s="217">
        <f>AF10</f>
        <v>0</v>
      </c>
      <c r="L30" s="218">
        <f>AE10</f>
        <v>0</v>
      </c>
      <c r="M30" s="217">
        <f>AD14</f>
        <v>0</v>
      </c>
      <c r="N30" s="217">
        <f>AC14</f>
        <v>0</v>
      </c>
      <c r="O30" s="234">
        <f>AF14</f>
        <v>0</v>
      </c>
      <c r="P30" s="217">
        <f>AE14</f>
        <v>0</v>
      </c>
      <c r="Q30" s="215">
        <f>AD18</f>
        <v>0</v>
      </c>
      <c r="R30" s="216">
        <f>AC18</f>
        <v>0</v>
      </c>
      <c r="S30" s="217">
        <f>AF18</f>
        <v>0</v>
      </c>
      <c r="T30" s="218">
        <f>AE18</f>
        <v>0</v>
      </c>
      <c r="U30" s="217">
        <f>AD22</f>
        <v>0</v>
      </c>
      <c r="V30" s="217">
        <f>AC22</f>
        <v>0</v>
      </c>
      <c r="W30" s="234">
        <f>AF22</f>
        <v>0</v>
      </c>
      <c r="X30" s="217">
        <f>AE22</f>
        <v>0</v>
      </c>
      <c r="Y30" s="215">
        <f>AD26</f>
        <v>0</v>
      </c>
      <c r="Z30" s="216">
        <f>AC26</f>
        <v>0</v>
      </c>
      <c r="AA30" s="217">
        <f>AF26</f>
        <v>0</v>
      </c>
      <c r="AB30" s="218">
        <f>AE26</f>
        <v>0</v>
      </c>
      <c r="AC30" s="432"/>
      <c r="AD30" s="352"/>
      <c r="AE30" s="352"/>
      <c r="AF30" s="353"/>
      <c r="AG30" s="215"/>
      <c r="AH30" s="216"/>
      <c r="AI30" s="217"/>
      <c r="AJ30" s="218"/>
    </row>
    <row r="31" spans="3:45" ht="15" hidden="1" customHeight="1" thickBot="1" x14ac:dyDescent="0.25">
      <c r="C31" s="436"/>
      <c r="D31" s="437"/>
      <c r="E31" s="217">
        <f>AD7</f>
        <v>0</v>
      </c>
      <c r="F31" s="217">
        <f>AC7</f>
        <v>0</v>
      </c>
      <c r="G31" s="234">
        <f>AF7</f>
        <v>0</v>
      </c>
      <c r="H31" s="217">
        <f>AE7</f>
        <v>0</v>
      </c>
      <c r="I31" s="215">
        <f>AD11</f>
        <v>0</v>
      </c>
      <c r="J31" s="216">
        <f>AC11</f>
        <v>0</v>
      </c>
      <c r="K31" s="217">
        <f>AF11</f>
        <v>0</v>
      </c>
      <c r="L31" s="218">
        <f>AE11</f>
        <v>0</v>
      </c>
      <c r="M31" s="217">
        <f>AD15</f>
        <v>0</v>
      </c>
      <c r="N31" s="217">
        <f>AC15</f>
        <v>0</v>
      </c>
      <c r="O31" s="234">
        <f>AF15</f>
        <v>0</v>
      </c>
      <c r="P31" s="217">
        <f>AE15</f>
        <v>0</v>
      </c>
      <c r="Q31" s="215">
        <f>AD19</f>
        <v>0</v>
      </c>
      <c r="R31" s="216">
        <f>AC19</f>
        <v>0</v>
      </c>
      <c r="S31" s="217">
        <f>AF19</f>
        <v>0</v>
      </c>
      <c r="T31" s="218">
        <f>AE19</f>
        <v>0</v>
      </c>
      <c r="U31" s="217">
        <f>AD23</f>
        <v>0</v>
      </c>
      <c r="V31" s="217">
        <f>AC23</f>
        <v>0</v>
      </c>
      <c r="W31" s="234">
        <f>AF23</f>
        <v>0</v>
      </c>
      <c r="X31" s="217">
        <f>AE23</f>
        <v>0</v>
      </c>
      <c r="Y31" s="215">
        <f>AD27</f>
        <v>0</v>
      </c>
      <c r="Z31" s="216">
        <f>AC27</f>
        <v>0</v>
      </c>
      <c r="AA31" s="217">
        <f>AF27</f>
        <v>0</v>
      </c>
      <c r="AB31" s="218">
        <f>AE27</f>
        <v>0</v>
      </c>
      <c r="AC31" s="433"/>
      <c r="AD31" s="360"/>
      <c r="AE31" s="360"/>
      <c r="AF31" s="361"/>
      <c r="AG31" s="219"/>
      <c r="AH31" s="220"/>
      <c r="AI31" s="221"/>
      <c r="AJ31" s="222"/>
    </row>
    <row r="32" spans="3:45" ht="15" hidden="1" customHeight="1" x14ac:dyDescent="0.2">
      <c r="C32" s="434" t="s">
        <v>561</v>
      </c>
      <c r="D32" s="435"/>
      <c r="E32" s="348">
        <f>IF(E33&gt;F33,1,0)+IF(E34&gt;F34,1,0)+IF(E35&gt;F35,1,0)+IF(G33&gt;H33,1,0)+IF(G34&gt;H34,1,0)+IF(G35&gt;H35,1,0)</f>
        <v>0</v>
      </c>
      <c r="F32" s="349"/>
      <c r="G32" s="349">
        <f>IF(F33&gt;E33,1,0)+IF(F34&gt;E34,1,0)+IF(F35&gt;E35,1,0)+IF(H33&gt;G33,1,0)+IF(H34&gt;G34,1,0)+IF(H35&gt;G35,1,0)</f>
        <v>0</v>
      </c>
      <c r="H32" s="347"/>
      <c r="I32" s="348">
        <f>IF(I33&gt;J33,1,0)+IF(I34&gt;J34,1,0)+IF(I35&gt;J35,1,0)+IF(K33&gt;L33,1,0)+IF(K34&gt;L34,1,0)+IF(K35&gt;L35,1,0)</f>
        <v>0</v>
      </c>
      <c r="J32" s="349"/>
      <c r="K32" s="349">
        <f>IF(J33&gt;I33,1,0)+IF(J34&gt;I34,1,0)+IF(J35&gt;I35,1,0)+IF(L33&gt;K33,1,0)+IF(L34&gt;K34,1,0)+IF(L35&gt;K35,1,0)</f>
        <v>0</v>
      </c>
      <c r="L32" s="347"/>
      <c r="M32" s="348">
        <f>IF(M33&gt;N33,1,0)+IF(M34&gt;N34,1,0)+IF(M35&gt;N35,1,0)+IF(O33&gt;P33,1,0)+IF(O34&gt;P34,1,0)+IF(O35&gt;P35,1,0)</f>
        <v>0</v>
      </c>
      <c r="N32" s="349"/>
      <c r="O32" s="349">
        <f>IF(N33&gt;M33,1,0)+IF(N34&gt;M34,1,0)+IF(N35&gt;M35,1,0)+IF(P33&gt;O33,1,0)+IF(P34&gt;O34,1,0)+IF(P35&gt;O35,1,0)</f>
        <v>0</v>
      </c>
      <c r="P32" s="347"/>
      <c r="Q32" s="348">
        <f>IF(Q33&gt;R33,1,0)+IF(Q34&gt;R34,1,0)+IF(Q35&gt;R35,1,0)+IF(S33&gt;T33,1,0)+IF(S34&gt;T34,1,0)+IF(S35&gt;T35,1,0)</f>
        <v>0</v>
      </c>
      <c r="R32" s="349"/>
      <c r="S32" s="349">
        <f>IF(R33&gt;Q33,1,0)+IF(R34&gt;Q34,1,0)+IF(R35&gt;Q35,1,0)+IF(T33&gt;S33,1,0)+IF(T34&gt;S34,1,0)+IF(T35&gt;S35,1,0)</f>
        <v>0</v>
      </c>
      <c r="T32" s="347"/>
      <c r="U32" s="348">
        <f>IF(U33&gt;V33,1,0)+IF(U34&gt;V34,1,0)+IF(U35&gt;V35,1,0)+IF(W33&gt;X33,1,0)+IF(W34&gt;X34,1,0)+IF(W35&gt;X35,1,0)</f>
        <v>0</v>
      </c>
      <c r="V32" s="349"/>
      <c r="W32" s="349">
        <f>IF(V33&gt;U33,1,0)+IF(V34&gt;U34,1,0)+IF(V35&gt;U35,1,0)+IF(X33&gt;W33,1,0)+IF(X34&gt;W34,1,0)+IF(X35&gt;W35,1,0)</f>
        <v>0</v>
      </c>
      <c r="X32" s="347"/>
      <c r="Y32" s="348">
        <f>IF(Y33&gt;Z33,1,0)+IF(Y34&gt;Z34,1,0)+IF(Y35&gt;Z35,1,0)+IF(AA33&gt;AB33,1,0)+IF(AA34&gt;AB34,1,0)+IF(AA35&gt;AB35,1,0)</f>
        <v>0</v>
      </c>
      <c r="Z32" s="349"/>
      <c r="AA32" s="349">
        <f>IF(Z33&gt;Y33,1,0)+IF(Z34&gt;Y34,1,0)+IF(Z35&gt;Y35,1,0)+IF(AB33&gt;AA33,1,0)+IF(AB34&gt;AA34,1,0)+IF(AB35&gt;AA35,1,0)</f>
        <v>0</v>
      </c>
      <c r="AB32" s="347"/>
      <c r="AC32" s="348">
        <f>IF(AC33&gt;AD33,1,0)+IF(AC34&gt;AD34,1,0)+IF(AC35&gt;AD35,1,0)+IF(AE33&gt;AF33,1,0)+IF(AE34&gt;AF34,1,0)+IF(AE35&gt;AF35,1,0)</f>
        <v>0</v>
      </c>
      <c r="AD32" s="349"/>
      <c r="AE32" s="349">
        <f>IF(AD33&gt;AC33,1,0)+IF(AD34&gt;AC34,1,0)+IF(AD35&gt;AC35,1,0)+IF(AF33&gt;AE33,1,0)+IF(AF34&gt;AE34,1,0)+IF(AF35&gt;AE35,1,0)</f>
        <v>0</v>
      </c>
      <c r="AF32" s="347"/>
      <c r="AG32" s="431"/>
      <c r="AH32" s="350"/>
      <c r="AI32" s="350"/>
      <c r="AJ32" s="351"/>
    </row>
    <row r="33" spans="3:36" ht="15" hidden="1" customHeight="1" x14ac:dyDescent="0.2">
      <c r="C33" s="436"/>
      <c r="D33" s="437"/>
      <c r="E33" s="215">
        <f>AH5</f>
        <v>0</v>
      </c>
      <c r="F33" s="217">
        <f>AG5</f>
        <v>0</v>
      </c>
      <c r="G33" s="234">
        <f>AJ5</f>
        <v>0</v>
      </c>
      <c r="H33" s="218">
        <f>AI5</f>
        <v>0</v>
      </c>
      <c r="I33" s="217">
        <f>AH9</f>
        <v>0</v>
      </c>
      <c r="J33" s="216">
        <f>AG9</f>
        <v>0</v>
      </c>
      <c r="K33" s="217">
        <f>AJ9</f>
        <v>0</v>
      </c>
      <c r="L33" s="217">
        <f>AI9</f>
        <v>0</v>
      </c>
      <c r="M33" s="215">
        <f>AH13</f>
        <v>0</v>
      </c>
      <c r="N33" s="217">
        <f>AG13</f>
        <v>0</v>
      </c>
      <c r="O33" s="234">
        <f>AJ13</f>
        <v>0</v>
      </c>
      <c r="P33" s="218">
        <f>AI13</f>
        <v>0</v>
      </c>
      <c r="Q33" s="217">
        <f>AH17</f>
        <v>0</v>
      </c>
      <c r="R33" s="216">
        <f>AG17</f>
        <v>0</v>
      </c>
      <c r="S33" s="217">
        <f>AJ17</f>
        <v>0</v>
      </c>
      <c r="T33" s="217">
        <f>AI17</f>
        <v>0</v>
      </c>
      <c r="U33" s="215">
        <f>AH21</f>
        <v>0</v>
      </c>
      <c r="V33" s="217">
        <f>AG21</f>
        <v>0</v>
      </c>
      <c r="W33" s="234">
        <f>AJ21</f>
        <v>0</v>
      </c>
      <c r="X33" s="218">
        <f>AI21</f>
        <v>0</v>
      </c>
      <c r="Y33" s="217">
        <f>AH25</f>
        <v>0</v>
      </c>
      <c r="Z33" s="216">
        <f>AG25</f>
        <v>0</v>
      </c>
      <c r="AA33" s="217">
        <f>AJ25</f>
        <v>0</v>
      </c>
      <c r="AB33" s="217">
        <f>AI25</f>
        <v>0</v>
      </c>
      <c r="AC33" s="215">
        <f>AH29</f>
        <v>0</v>
      </c>
      <c r="AD33" s="216">
        <f>AG29</f>
        <v>0</v>
      </c>
      <c r="AE33" s="217">
        <f>AJ29</f>
        <v>0</v>
      </c>
      <c r="AF33" s="218">
        <f>AI29</f>
        <v>0</v>
      </c>
      <c r="AG33" s="432"/>
      <c r="AH33" s="352"/>
      <c r="AI33" s="352"/>
      <c r="AJ33" s="353"/>
    </row>
    <row r="34" spans="3:36" ht="15" hidden="1" customHeight="1" x14ac:dyDescent="0.2">
      <c r="C34" s="436"/>
      <c r="D34" s="437"/>
      <c r="E34" s="215">
        <f>AH6</f>
        <v>0</v>
      </c>
      <c r="F34" s="217">
        <f>AG6</f>
        <v>0</v>
      </c>
      <c r="G34" s="234">
        <f>AJ6</f>
        <v>0</v>
      </c>
      <c r="H34" s="218">
        <f>AI6</f>
        <v>0</v>
      </c>
      <c r="I34" s="217">
        <f>AH10</f>
        <v>0</v>
      </c>
      <c r="J34" s="216">
        <f>AG10</f>
        <v>0</v>
      </c>
      <c r="K34" s="217">
        <f>AJ10</f>
        <v>0</v>
      </c>
      <c r="L34" s="217">
        <f>AI10</f>
        <v>0</v>
      </c>
      <c r="M34" s="215">
        <f>AH14</f>
        <v>0</v>
      </c>
      <c r="N34" s="217">
        <f>AG14</f>
        <v>0</v>
      </c>
      <c r="O34" s="234">
        <f>AJ14</f>
        <v>0</v>
      </c>
      <c r="P34" s="218">
        <f>AI14</f>
        <v>0</v>
      </c>
      <c r="Q34" s="217">
        <f>AH18</f>
        <v>0</v>
      </c>
      <c r="R34" s="216">
        <f>AG18</f>
        <v>0</v>
      </c>
      <c r="S34" s="217">
        <f>AJ18</f>
        <v>0</v>
      </c>
      <c r="T34" s="217">
        <f>AI18</f>
        <v>0</v>
      </c>
      <c r="U34" s="215">
        <f>AH22</f>
        <v>0</v>
      </c>
      <c r="V34" s="217">
        <f>AG22</f>
        <v>0</v>
      </c>
      <c r="W34" s="234">
        <f>AJ22</f>
        <v>0</v>
      </c>
      <c r="X34" s="218">
        <f>AI22</f>
        <v>0</v>
      </c>
      <c r="Y34" s="217">
        <f>AH26</f>
        <v>0</v>
      </c>
      <c r="Z34" s="216">
        <f>AG26</f>
        <v>0</v>
      </c>
      <c r="AA34" s="217">
        <f>AJ26</f>
        <v>0</v>
      </c>
      <c r="AB34" s="217">
        <f>AI26</f>
        <v>0</v>
      </c>
      <c r="AC34" s="215">
        <f>AH30</f>
        <v>0</v>
      </c>
      <c r="AD34" s="216">
        <f>AG30</f>
        <v>0</v>
      </c>
      <c r="AE34" s="217">
        <f>AJ30</f>
        <v>0</v>
      </c>
      <c r="AF34" s="218">
        <f>AI30</f>
        <v>0</v>
      </c>
      <c r="AG34" s="432"/>
      <c r="AH34" s="352"/>
      <c r="AI34" s="352"/>
      <c r="AJ34" s="353"/>
    </row>
    <row r="35" spans="3:36" ht="15" hidden="1" customHeight="1" thickBot="1" x14ac:dyDescent="0.25">
      <c r="C35" s="438"/>
      <c r="D35" s="439"/>
      <c r="E35" s="219">
        <f>AH7</f>
        <v>0</v>
      </c>
      <c r="F35" s="221">
        <f>AG7</f>
        <v>0</v>
      </c>
      <c r="G35" s="235">
        <f>AJ7</f>
        <v>0</v>
      </c>
      <c r="H35" s="222">
        <f>AI7</f>
        <v>0</v>
      </c>
      <c r="I35" s="221">
        <f>AH11</f>
        <v>0</v>
      </c>
      <c r="J35" s="220">
        <f>AG11</f>
        <v>0</v>
      </c>
      <c r="K35" s="221">
        <f>AJ11</f>
        <v>0</v>
      </c>
      <c r="L35" s="221">
        <f>AI11</f>
        <v>0</v>
      </c>
      <c r="M35" s="219">
        <f>AH15</f>
        <v>0</v>
      </c>
      <c r="N35" s="221">
        <f>AG15</f>
        <v>0</v>
      </c>
      <c r="O35" s="235">
        <f>AJ15</f>
        <v>0</v>
      </c>
      <c r="P35" s="222">
        <f>AI15</f>
        <v>0</v>
      </c>
      <c r="Q35" s="221">
        <f>AH19</f>
        <v>0</v>
      </c>
      <c r="R35" s="220">
        <f>AG19</f>
        <v>0</v>
      </c>
      <c r="S35" s="221">
        <f>AJ19</f>
        <v>0</v>
      </c>
      <c r="T35" s="221">
        <f>AI19</f>
        <v>0</v>
      </c>
      <c r="U35" s="219">
        <f>AH23</f>
        <v>0</v>
      </c>
      <c r="V35" s="221">
        <f>AG23</f>
        <v>0</v>
      </c>
      <c r="W35" s="235">
        <f>AJ23</f>
        <v>0</v>
      </c>
      <c r="X35" s="222">
        <f>AI23</f>
        <v>0</v>
      </c>
      <c r="Y35" s="221">
        <f>AH27</f>
        <v>0</v>
      </c>
      <c r="Z35" s="220">
        <f>AG27</f>
        <v>0</v>
      </c>
      <c r="AA35" s="221">
        <f>AJ27</f>
        <v>0</v>
      </c>
      <c r="AB35" s="221">
        <f>AI27</f>
        <v>0</v>
      </c>
      <c r="AC35" s="219">
        <f>AH31</f>
        <v>0</v>
      </c>
      <c r="AD35" s="220">
        <f>AG31</f>
        <v>0</v>
      </c>
      <c r="AE35" s="221">
        <f>AJ31</f>
        <v>0</v>
      </c>
      <c r="AF35" s="222">
        <f>AI31</f>
        <v>0</v>
      </c>
      <c r="AG35" s="433"/>
      <c r="AH35" s="360"/>
      <c r="AI35" s="360"/>
      <c r="AJ35" s="361"/>
    </row>
    <row r="36" spans="3:36" ht="15" customHeight="1" x14ac:dyDescent="0.2"/>
    <row r="37" spans="3:36" ht="15" customHeight="1" x14ac:dyDescent="0.2"/>
    <row r="38" spans="3:36" ht="15" customHeight="1" x14ac:dyDescent="0.2"/>
    <row r="39" spans="3:36" ht="15" customHeight="1" x14ac:dyDescent="0.2"/>
    <row r="40" spans="3:36" ht="15" customHeight="1" x14ac:dyDescent="0.2"/>
    <row r="41" spans="3:36" ht="15" customHeight="1" x14ac:dyDescent="0.2"/>
    <row r="42" spans="3:36" ht="15" customHeight="1" x14ac:dyDescent="0.2"/>
    <row r="43" spans="3:36" ht="15" customHeight="1" x14ac:dyDescent="0.2"/>
    <row r="44" spans="3:36" ht="15" customHeight="1" x14ac:dyDescent="0.2"/>
    <row r="45" spans="3:36" ht="15" customHeight="1" x14ac:dyDescent="0.2"/>
    <row r="46" spans="3:36" ht="15" customHeight="1" x14ac:dyDescent="0.2"/>
    <row r="47" spans="3:36" ht="15" customHeight="1" x14ac:dyDescent="0.2"/>
    <row r="48" spans="3:36" ht="15" customHeight="1" x14ac:dyDescent="0.2"/>
  </sheetData>
  <sortState ref="AM4:AX8">
    <sortCondition descending="1" ref="AX4:AX8"/>
  </sortState>
  <mergeCells count="155">
    <mergeCell ref="AR2:AR3"/>
    <mergeCell ref="AS2:AT3"/>
    <mergeCell ref="AU2:AV3"/>
    <mergeCell ref="AW2:AW3"/>
    <mergeCell ref="AX2:AX3"/>
    <mergeCell ref="C3:D3"/>
    <mergeCell ref="AL3:AM3"/>
    <mergeCell ref="Y2:AB3"/>
    <mergeCell ref="AC2:AF3"/>
    <mergeCell ref="AG2:AJ3"/>
    <mergeCell ref="AL2:AM2"/>
    <mergeCell ref="AP2:AP3"/>
    <mergeCell ref="AQ2:AQ3"/>
    <mergeCell ref="C2:D2"/>
    <mergeCell ref="E2:H3"/>
    <mergeCell ref="I2:L3"/>
    <mergeCell ref="M2:P3"/>
    <mergeCell ref="Q2:T3"/>
    <mergeCell ref="U2:X3"/>
    <mergeCell ref="AC4:AD4"/>
    <mergeCell ref="AE4:AF4"/>
    <mergeCell ref="AG4:AH4"/>
    <mergeCell ref="AI4:AJ4"/>
    <mergeCell ref="C8:D11"/>
    <mergeCell ref="E8:F8"/>
    <mergeCell ref="G8:H8"/>
    <mergeCell ref="I8:L11"/>
    <mergeCell ref="M8:N8"/>
    <mergeCell ref="O8:P8"/>
    <mergeCell ref="Q4:R4"/>
    <mergeCell ref="S4:T4"/>
    <mergeCell ref="U4:V4"/>
    <mergeCell ref="W4:X4"/>
    <mergeCell ref="Y4:Z4"/>
    <mergeCell ref="AA4:AB4"/>
    <mergeCell ref="C4:D7"/>
    <mergeCell ref="E4:H7"/>
    <mergeCell ref="I4:J4"/>
    <mergeCell ref="K4:L4"/>
    <mergeCell ref="M4:N4"/>
    <mergeCell ref="O4:P4"/>
    <mergeCell ref="AC8:AD8"/>
    <mergeCell ref="AE8:AF8"/>
    <mergeCell ref="AI8:AJ8"/>
    <mergeCell ref="AP11:AS12"/>
    <mergeCell ref="C12:D15"/>
    <mergeCell ref="E12:F12"/>
    <mergeCell ref="G12:H12"/>
    <mergeCell ref="I12:J12"/>
    <mergeCell ref="K12:L12"/>
    <mergeCell ref="Q8:R8"/>
    <mergeCell ref="S8:T8"/>
    <mergeCell ref="U8:V8"/>
    <mergeCell ref="W8:X8"/>
    <mergeCell ref="Y8:Z8"/>
    <mergeCell ref="AA8:AB8"/>
    <mergeCell ref="AC12:AD12"/>
    <mergeCell ref="AE12:AF12"/>
    <mergeCell ref="AG12:AH12"/>
    <mergeCell ref="AI12:AJ12"/>
    <mergeCell ref="AP13:AS14"/>
    <mergeCell ref="M12:P15"/>
    <mergeCell ref="Q12:R12"/>
    <mergeCell ref="S12:T12"/>
    <mergeCell ref="U12:V12"/>
    <mergeCell ref="W12:X12"/>
    <mergeCell ref="C16:D19"/>
    <mergeCell ref="E16:F16"/>
    <mergeCell ref="G16:H16"/>
    <mergeCell ref="I16:J16"/>
    <mergeCell ref="K16:L16"/>
    <mergeCell ref="M16:N16"/>
    <mergeCell ref="O16:P16"/>
    <mergeCell ref="Q16:T19"/>
    <mergeCell ref="AG8:AH8"/>
    <mergeCell ref="AA12:AB12"/>
    <mergeCell ref="AG16:AH16"/>
    <mergeCell ref="Y12:Z12"/>
    <mergeCell ref="AI16:AJ16"/>
    <mergeCell ref="AP17:AQ18"/>
    <mergeCell ref="AR17:AS18"/>
    <mergeCell ref="AP19:AQ20"/>
    <mergeCell ref="AR19:AS20"/>
    <mergeCell ref="U16:V16"/>
    <mergeCell ref="W16:X16"/>
    <mergeCell ref="Y16:Z16"/>
    <mergeCell ref="AA16:AB16"/>
    <mergeCell ref="AC16:AD16"/>
    <mergeCell ref="AE16:AF16"/>
    <mergeCell ref="AP15:AQ16"/>
    <mergeCell ref="AR15:AS16"/>
    <mergeCell ref="AC20:AD20"/>
    <mergeCell ref="AE20:AF20"/>
    <mergeCell ref="AG20:AH20"/>
    <mergeCell ref="AI20:AJ20"/>
    <mergeCell ref="U20:X23"/>
    <mergeCell ref="Y20:Z20"/>
    <mergeCell ref="AA20:AB20"/>
    <mergeCell ref="E24:F24"/>
    <mergeCell ref="G24:H24"/>
    <mergeCell ref="I24:J24"/>
    <mergeCell ref="K24:L24"/>
    <mergeCell ref="M24:N24"/>
    <mergeCell ref="O20:P20"/>
    <mergeCell ref="Q20:R20"/>
    <mergeCell ref="S20:T20"/>
    <mergeCell ref="C20:D23"/>
    <mergeCell ref="E20:F20"/>
    <mergeCell ref="G20:H20"/>
    <mergeCell ref="I20:J20"/>
    <mergeCell ref="K20:L20"/>
    <mergeCell ref="M20:N20"/>
    <mergeCell ref="AC24:AD24"/>
    <mergeCell ref="AE24:AF24"/>
    <mergeCell ref="AG24:AH24"/>
    <mergeCell ref="AI24:AJ24"/>
    <mergeCell ref="C28:D31"/>
    <mergeCell ref="E28:F28"/>
    <mergeCell ref="G28:H28"/>
    <mergeCell ref="I28:J28"/>
    <mergeCell ref="K28:L28"/>
    <mergeCell ref="M28:N28"/>
    <mergeCell ref="O24:P24"/>
    <mergeCell ref="Q24:R24"/>
    <mergeCell ref="S24:T24"/>
    <mergeCell ref="U24:V24"/>
    <mergeCell ref="W24:X24"/>
    <mergeCell ref="Y24:AB27"/>
    <mergeCell ref="AA28:AB28"/>
    <mergeCell ref="AC28:AF31"/>
    <mergeCell ref="AG28:AH28"/>
    <mergeCell ref="AI28:AJ28"/>
    <mergeCell ref="U28:V28"/>
    <mergeCell ref="W28:X28"/>
    <mergeCell ref="Y28:Z28"/>
    <mergeCell ref="C24:D27"/>
    <mergeCell ref="C32:D35"/>
    <mergeCell ref="E32:F32"/>
    <mergeCell ref="G32:H32"/>
    <mergeCell ref="I32:J32"/>
    <mergeCell ref="K32:L32"/>
    <mergeCell ref="M32:N32"/>
    <mergeCell ref="O28:P28"/>
    <mergeCell ref="Q28:R28"/>
    <mergeCell ref="S28:T28"/>
    <mergeCell ref="AA32:AB32"/>
    <mergeCell ref="AC32:AD32"/>
    <mergeCell ref="AE32:AF32"/>
    <mergeCell ref="AG32:AJ35"/>
    <mergeCell ref="O32:P32"/>
    <mergeCell ref="Q32:R32"/>
    <mergeCell ref="S32:T32"/>
    <mergeCell ref="U32:V32"/>
    <mergeCell ref="W32:X32"/>
    <mergeCell ref="Y32:Z32"/>
  </mergeCells>
  <conditionalFormatting sqref="O19:P19 E14:L14 E17:P17 E22:T22 E19:G19 E9:G11 H10 E18:F18 H18:L18 F23:T23 E21:L21 N21:T21 E15 G15:L15 E13:G13 I13:L13 N18:P18 I19:M19">
    <cfRule type="cellIs" dxfId="4" priority="5" stopIfTrue="1" operator="equal">
      <formula>0</formula>
    </cfRule>
  </conditionalFormatting>
  <conditionalFormatting sqref="H9">
    <cfRule type="cellIs" dxfId="3" priority="4" stopIfTrue="1" operator="equal">
      <formula>0</formula>
    </cfRule>
  </conditionalFormatting>
  <conditionalFormatting sqref="H11">
    <cfRule type="cellIs" dxfId="2" priority="3" stopIfTrue="1" operator="equal">
      <formula>0</formula>
    </cfRule>
  </conditionalFormatting>
  <conditionalFormatting sqref="N19">
    <cfRule type="cellIs" dxfId="1" priority="2" stopIfTrue="1" operator="equal">
      <formula>0</formula>
    </cfRule>
  </conditionalFormatting>
  <conditionalFormatting sqref="G18 E23">
    <cfRule type="cellIs" dxfId="0" priority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tabSelected="1" zoomScale="66" zoomScaleNormal="66" workbookViewId="0">
      <selection activeCell="T20" sqref="T20"/>
    </sheetView>
  </sheetViews>
  <sheetFormatPr defaultRowHeight="12.75" x14ac:dyDescent="0.2"/>
  <cols>
    <col min="1" max="1" width="5" customWidth="1"/>
    <col min="2" max="2" width="10.28515625" customWidth="1"/>
    <col min="3" max="3" width="28.140625" customWidth="1"/>
    <col min="4" max="5" width="7.140625" customWidth="1"/>
    <col min="6" max="6" width="3.42578125" customWidth="1"/>
    <col min="7" max="7" width="6.5703125" customWidth="1"/>
    <col min="8" max="8" width="23.85546875" customWidth="1"/>
    <col min="9" max="10" width="7.140625" customWidth="1"/>
    <col min="11" max="11" width="4.28515625" customWidth="1"/>
    <col min="12" max="12" width="6.28515625" customWidth="1"/>
    <col min="13" max="13" width="28" customWidth="1"/>
    <col min="257" max="257" width="5" customWidth="1"/>
    <col min="258" max="258" width="10.28515625" customWidth="1"/>
    <col min="259" max="259" width="28.140625" customWidth="1"/>
    <col min="260" max="261" width="7.140625" customWidth="1"/>
    <col min="262" max="262" width="3.42578125" customWidth="1"/>
    <col min="263" max="263" width="6.5703125" customWidth="1"/>
    <col min="264" max="264" width="23.85546875" customWidth="1"/>
    <col min="265" max="266" width="7.140625" customWidth="1"/>
    <col min="267" max="267" width="4.28515625" customWidth="1"/>
    <col min="268" max="268" width="6.28515625" customWidth="1"/>
    <col min="269" max="269" width="28" customWidth="1"/>
    <col min="513" max="513" width="5" customWidth="1"/>
    <col min="514" max="514" width="10.28515625" customWidth="1"/>
    <col min="515" max="515" width="28.140625" customWidth="1"/>
    <col min="516" max="517" width="7.140625" customWidth="1"/>
    <col min="518" max="518" width="3.42578125" customWidth="1"/>
    <col min="519" max="519" width="6.5703125" customWidth="1"/>
    <col min="520" max="520" width="23.85546875" customWidth="1"/>
    <col min="521" max="522" width="7.140625" customWidth="1"/>
    <col min="523" max="523" width="4.28515625" customWidth="1"/>
    <col min="524" max="524" width="6.28515625" customWidth="1"/>
    <col min="525" max="525" width="28" customWidth="1"/>
    <col min="769" max="769" width="5" customWidth="1"/>
    <col min="770" max="770" width="10.28515625" customWidth="1"/>
    <col min="771" max="771" width="28.140625" customWidth="1"/>
    <col min="772" max="773" width="7.140625" customWidth="1"/>
    <col min="774" max="774" width="3.42578125" customWidth="1"/>
    <col min="775" max="775" width="6.5703125" customWidth="1"/>
    <col min="776" max="776" width="23.85546875" customWidth="1"/>
    <col min="777" max="778" width="7.140625" customWidth="1"/>
    <col min="779" max="779" width="4.28515625" customWidth="1"/>
    <col min="780" max="780" width="6.28515625" customWidth="1"/>
    <col min="781" max="781" width="28" customWidth="1"/>
    <col min="1025" max="1025" width="5" customWidth="1"/>
    <col min="1026" max="1026" width="10.28515625" customWidth="1"/>
    <col min="1027" max="1027" width="28.140625" customWidth="1"/>
    <col min="1028" max="1029" width="7.140625" customWidth="1"/>
    <col min="1030" max="1030" width="3.42578125" customWidth="1"/>
    <col min="1031" max="1031" width="6.5703125" customWidth="1"/>
    <col min="1032" max="1032" width="23.85546875" customWidth="1"/>
    <col min="1033" max="1034" width="7.140625" customWidth="1"/>
    <col min="1035" max="1035" width="4.28515625" customWidth="1"/>
    <col min="1036" max="1036" width="6.28515625" customWidth="1"/>
    <col min="1037" max="1037" width="28" customWidth="1"/>
    <col min="1281" max="1281" width="5" customWidth="1"/>
    <col min="1282" max="1282" width="10.28515625" customWidth="1"/>
    <col min="1283" max="1283" width="28.140625" customWidth="1"/>
    <col min="1284" max="1285" width="7.140625" customWidth="1"/>
    <col min="1286" max="1286" width="3.42578125" customWidth="1"/>
    <col min="1287" max="1287" width="6.5703125" customWidth="1"/>
    <col min="1288" max="1288" width="23.85546875" customWidth="1"/>
    <col min="1289" max="1290" width="7.140625" customWidth="1"/>
    <col min="1291" max="1291" width="4.28515625" customWidth="1"/>
    <col min="1292" max="1292" width="6.28515625" customWidth="1"/>
    <col min="1293" max="1293" width="28" customWidth="1"/>
    <col min="1537" max="1537" width="5" customWidth="1"/>
    <col min="1538" max="1538" width="10.28515625" customWidth="1"/>
    <col min="1539" max="1539" width="28.140625" customWidth="1"/>
    <col min="1540" max="1541" width="7.140625" customWidth="1"/>
    <col min="1542" max="1542" width="3.42578125" customWidth="1"/>
    <col min="1543" max="1543" width="6.5703125" customWidth="1"/>
    <col min="1544" max="1544" width="23.85546875" customWidth="1"/>
    <col min="1545" max="1546" width="7.140625" customWidth="1"/>
    <col min="1547" max="1547" width="4.28515625" customWidth="1"/>
    <col min="1548" max="1548" width="6.28515625" customWidth="1"/>
    <col min="1549" max="1549" width="28" customWidth="1"/>
    <col min="1793" max="1793" width="5" customWidth="1"/>
    <col min="1794" max="1794" width="10.28515625" customWidth="1"/>
    <col min="1795" max="1795" width="28.140625" customWidth="1"/>
    <col min="1796" max="1797" width="7.140625" customWidth="1"/>
    <col min="1798" max="1798" width="3.42578125" customWidth="1"/>
    <col min="1799" max="1799" width="6.5703125" customWidth="1"/>
    <col min="1800" max="1800" width="23.85546875" customWidth="1"/>
    <col min="1801" max="1802" width="7.140625" customWidth="1"/>
    <col min="1803" max="1803" width="4.28515625" customWidth="1"/>
    <col min="1804" max="1804" width="6.28515625" customWidth="1"/>
    <col min="1805" max="1805" width="28" customWidth="1"/>
    <col min="2049" max="2049" width="5" customWidth="1"/>
    <col min="2050" max="2050" width="10.28515625" customWidth="1"/>
    <col min="2051" max="2051" width="28.140625" customWidth="1"/>
    <col min="2052" max="2053" width="7.140625" customWidth="1"/>
    <col min="2054" max="2054" width="3.42578125" customWidth="1"/>
    <col min="2055" max="2055" width="6.5703125" customWidth="1"/>
    <col min="2056" max="2056" width="23.85546875" customWidth="1"/>
    <col min="2057" max="2058" width="7.140625" customWidth="1"/>
    <col min="2059" max="2059" width="4.28515625" customWidth="1"/>
    <col min="2060" max="2060" width="6.28515625" customWidth="1"/>
    <col min="2061" max="2061" width="28" customWidth="1"/>
    <col min="2305" max="2305" width="5" customWidth="1"/>
    <col min="2306" max="2306" width="10.28515625" customWidth="1"/>
    <col min="2307" max="2307" width="28.140625" customWidth="1"/>
    <col min="2308" max="2309" width="7.140625" customWidth="1"/>
    <col min="2310" max="2310" width="3.42578125" customWidth="1"/>
    <col min="2311" max="2311" width="6.5703125" customWidth="1"/>
    <col min="2312" max="2312" width="23.85546875" customWidth="1"/>
    <col min="2313" max="2314" width="7.140625" customWidth="1"/>
    <col min="2315" max="2315" width="4.28515625" customWidth="1"/>
    <col min="2316" max="2316" width="6.28515625" customWidth="1"/>
    <col min="2317" max="2317" width="28" customWidth="1"/>
    <col min="2561" max="2561" width="5" customWidth="1"/>
    <col min="2562" max="2562" width="10.28515625" customWidth="1"/>
    <col min="2563" max="2563" width="28.140625" customWidth="1"/>
    <col min="2564" max="2565" width="7.140625" customWidth="1"/>
    <col min="2566" max="2566" width="3.42578125" customWidth="1"/>
    <col min="2567" max="2567" width="6.5703125" customWidth="1"/>
    <col min="2568" max="2568" width="23.85546875" customWidth="1"/>
    <col min="2569" max="2570" width="7.140625" customWidth="1"/>
    <col min="2571" max="2571" width="4.28515625" customWidth="1"/>
    <col min="2572" max="2572" width="6.28515625" customWidth="1"/>
    <col min="2573" max="2573" width="28" customWidth="1"/>
    <col min="2817" max="2817" width="5" customWidth="1"/>
    <col min="2818" max="2818" width="10.28515625" customWidth="1"/>
    <col min="2819" max="2819" width="28.140625" customWidth="1"/>
    <col min="2820" max="2821" width="7.140625" customWidth="1"/>
    <col min="2822" max="2822" width="3.42578125" customWidth="1"/>
    <col min="2823" max="2823" width="6.5703125" customWidth="1"/>
    <col min="2824" max="2824" width="23.85546875" customWidth="1"/>
    <col min="2825" max="2826" width="7.140625" customWidth="1"/>
    <col min="2827" max="2827" width="4.28515625" customWidth="1"/>
    <col min="2828" max="2828" width="6.28515625" customWidth="1"/>
    <col min="2829" max="2829" width="28" customWidth="1"/>
    <col min="3073" max="3073" width="5" customWidth="1"/>
    <col min="3074" max="3074" width="10.28515625" customWidth="1"/>
    <col min="3075" max="3075" width="28.140625" customWidth="1"/>
    <col min="3076" max="3077" width="7.140625" customWidth="1"/>
    <col min="3078" max="3078" width="3.42578125" customWidth="1"/>
    <col min="3079" max="3079" width="6.5703125" customWidth="1"/>
    <col min="3080" max="3080" width="23.85546875" customWidth="1"/>
    <col min="3081" max="3082" width="7.140625" customWidth="1"/>
    <col min="3083" max="3083" width="4.28515625" customWidth="1"/>
    <col min="3084" max="3084" width="6.28515625" customWidth="1"/>
    <col min="3085" max="3085" width="28" customWidth="1"/>
    <col min="3329" max="3329" width="5" customWidth="1"/>
    <col min="3330" max="3330" width="10.28515625" customWidth="1"/>
    <col min="3331" max="3331" width="28.140625" customWidth="1"/>
    <col min="3332" max="3333" width="7.140625" customWidth="1"/>
    <col min="3334" max="3334" width="3.42578125" customWidth="1"/>
    <col min="3335" max="3335" width="6.5703125" customWidth="1"/>
    <col min="3336" max="3336" width="23.85546875" customWidth="1"/>
    <col min="3337" max="3338" width="7.140625" customWidth="1"/>
    <col min="3339" max="3339" width="4.28515625" customWidth="1"/>
    <col min="3340" max="3340" width="6.28515625" customWidth="1"/>
    <col min="3341" max="3341" width="28" customWidth="1"/>
    <col min="3585" max="3585" width="5" customWidth="1"/>
    <col min="3586" max="3586" width="10.28515625" customWidth="1"/>
    <col min="3587" max="3587" width="28.140625" customWidth="1"/>
    <col min="3588" max="3589" width="7.140625" customWidth="1"/>
    <col min="3590" max="3590" width="3.42578125" customWidth="1"/>
    <col min="3591" max="3591" width="6.5703125" customWidth="1"/>
    <col min="3592" max="3592" width="23.85546875" customWidth="1"/>
    <col min="3593" max="3594" width="7.140625" customWidth="1"/>
    <col min="3595" max="3595" width="4.28515625" customWidth="1"/>
    <col min="3596" max="3596" width="6.28515625" customWidth="1"/>
    <col min="3597" max="3597" width="28" customWidth="1"/>
    <col min="3841" max="3841" width="5" customWidth="1"/>
    <col min="3842" max="3842" width="10.28515625" customWidth="1"/>
    <col min="3843" max="3843" width="28.140625" customWidth="1"/>
    <col min="3844" max="3845" width="7.140625" customWidth="1"/>
    <col min="3846" max="3846" width="3.42578125" customWidth="1"/>
    <col min="3847" max="3847" width="6.5703125" customWidth="1"/>
    <col min="3848" max="3848" width="23.85546875" customWidth="1"/>
    <col min="3849" max="3850" width="7.140625" customWidth="1"/>
    <col min="3851" max="3851" width="4.28515625" customWidth="1"/>
    <col min="3852" max="3852" width="6.28515625" customWidth="1"/>
    <col min="3853" max="3853" width="28" customWidth="1"/>
    <col min="4097" max="4097" width="5" customWidth="1"/>
    <col min="4098" max="4098" width="10.28515625" customWidth="1"/>
    <col min="4099" max="4099" width="28.140625" customWidth="1"/>
    <col min="4100" max="4101" width="7.140625" customWidth="1"/>
    <col min="4102" max="4102" width="3.42578125" customWidth="1"/>
    <col min="4103" max="4103" width="6.5703125" customWidth="1"/>
    <col min="4104" max="4104" width="23.85546875" customWidth="1"/>
    <col min="4105" max="4106" width="7.140625" customWidth="1"/>
    <col min="4107" max="4107" width="4.28515625" customWidth="1"/>
    <col min="4108" max="4108" width="6.28515625" customWidth="1"/>
    <col min="4109" max="4109" width="28" customWidth="1"/>
    <col min="4353" max="4353" width="5" customWidth="1"/>
    <col min="4354" max="4354" width="10.28515625" customWidth="1"/>
    <col min="4355" max="4355" width="28.140625" customWidth="1"/>
    <col min="4356" max="4357" width="7.140625" customWidth="1"/>
    <col min="4358" max="4358" width="3.42578125" customWidth="1"/>
    <col min="4359" max="4359" width="6.5703125" customWidth="1"/>
    <col min="4360" max="4360" width="23.85546875" customWidth="1"/>
    <col min="4361" max="4362" width="7.140625" customWidth="1"/>
    <col min="4363" max="4363" width="4.28515625" customWidth="1"/>
    <col min="4364" max="4364" width="6.28515625" customWidth="1"/>
    <col min="4365" max="4365" width="28" customWidth="1"/>
    <col min="4609" max="4609" width="5" customWidth="1"/>
    <col min="4610" max="4610" width="10.28515625" customWidth="1"/>
    <col min="4611" max="4611" width="28.140625" customWidth="1"/>
    <col min="4612" max="4613" width="7.140625" customWidth="1"/>
    <col min="4614" max="4614" width="3.42578125" customWidth="1"/>
    <col min="4615" max="4615" width="6.5703125" customWidth="1"/>
    <col min="4616" max="4616" width="23.85546875" customWidth="1"/>
    <col min="4617" max="4618" width="7.140625" customWidth="1"/>
    <col min="4619" max="4619" width="4.28515625" customWidth="1"/>
    <col min="4620" max="4620" width="6.28515625" customWidth="1"/>
    <col min="4621" max="4621" width="28" customWidth="1"/>
    <col min="4865" max="4865" width="5" customWidth="1"/>
    <col min="4866" max="4866" width="10.28515625" customWidth="1"/>
    <col min="4867" max="4867" width="28.140625" customWidth="1"/>
    <col min="4868" max="4869" width="7.140625" customWidth="1"/>
    <col min="4870" max="4870" width="3.42578125" customWidth="1"/>
    <col min="4871" max="4871" width="6.5703125" customWidth="1"/>
    <col min="4872" max="4872" width="23.85546875" customWidth="1"/>
    <col min="4873" max="4874" width="7.140625" customWidth="1"/>
    <col min="4875" max="4875" width="4.28515625" customWidth="1"/>
    <col min="4876" max="4876" width="6.28515625" customWidth="1"/>
    <col min="4877" max="4877" width="28" customWidth="1"/>
    <col min="5121" max="5121" width="5" customWidth="1"/>
    <col min="5122" max="5122" width="10.28515625" customWidth="1"/>
    <col min="5123" max="5123" width="28.140625" customWidth="1"/>
    <col min="5124" max="5125" width="7.140625" customWidth="1"/>
    <col min="5126" max="5126" width="3.42578125" customWidth="1"/>
    <col min="5127" max="5127" width="6.5703125" customWidth="1"/>
    <col min="5128" max="5128" width="23.85546875" customWidth="1"/>
    <col min="5129" max="5130" width="7.140625" customWidth="1"/>
    <col min="5131" max="5131" width="4.28515625" customWidth="1"/>
    <col min="5132" max="5132" width="6.28515625" customWidth="1"/>
    <col min="5133" max="5133" width="28" customWidth="1"/>
    <col min="5377" max="5377" width="5" customWidth="1"/>
    <col min="5378" max="5378" width="10.28515625" customWidth="1"/>
    <col min="5379" max="5379" width="28.140625" customWidth="1"/>
    <col min="5380" max="5381" width="7.140625" customWidth="1"/>
    <col min="5382" max="5382" width="3.42578125" customWidth="1"/>
    <col min="5383" max="5383" width="6.5703125" customWidth="1"/>
    <col min="5384" max="5384" width="23.85546875" customWidth="1"/>
    <col min="5385" max="5386" width="7.140625" customWidth="1"/>
    <col min="5387" max="5387" width="4.28515625" customWidth="1"/>
    <col min="5388" max="5388" width="6.28515625" customWidth="1"/>
    <col min="5389" max="5389" width="28" customWidth="1"/>
    <col min="5633" max="5633" width="5" customWidth="1"/>
    <col min="5634" max="5634" width="10.28515625" customWidth="1"/>
    <col min="5635" max="5635" width="28.140625" customWidth="1"/>
    <col min="5636" max="5637" width="7.140625" customWidth="1"/>
    <col min="5638" max="5638" width="3.42578125" customWidth="1"/>
    <col min="5639" max="5639" width="6.5703125" customWidth="1"/>
    <col min="5640" max="5640" width="23.85546875" customWidth="1"/>
    <col min="5641" max="5642" width="7.140625" customWidth="1"/>
    <col min="5643" max="5643" width="4.28515625" customWidth="1"/>
    <col min="5644" max="5644" width="6.28515625" customWidth="1"/>
    <col min="5645" max="5645" width="28" customWidth="1"/>
    <col min="5889" max="5889" width="5" customWidth="1"/>
    <col min="5890" max="5890" width="10.28515625" customWidth="1"/>
    <col min="5891" max="5891" width="28.140625" customWidth="1"/>
    <col min="5892" max="5893" width="7.140625" customWidth="1"/>
    <col min="5894" max="5894" width="3.42578125" customWidth="1"/>
    <col min="5895" max="5895" width="6.5703125" customWidth="1"/>
    <col min="5896" max="5896" width="23.85546875" customWidth="1"/>
    <col min="5897" max="5898" width="7.140625" customWidth="1"/>
    <col min="5899" max="5899" width="4.28515625" customWidth="1"/>
    <col min="5900" max="5900" width="6.28515625" customWidth="1"/>
    <col min="5901" max="5901" width="28" customWidth="1"/>
    <col min="6145" max="6145" width="5" customWidth="1"/>
    <col min="6146" max="6146" width="10.28515625" customWidth="1"/>
    <col min="6147" max="6147" width="28.140625" customWidth="1"/>
    <col min="6148" max="6149" width="7.140625" customWidth="1"/>
    <col min="6150" max="6150" width="3.42578125" customWidth="1"/>
    <col min="6151" max="6151" width="6.5703125" customWidth="1"/>
    <col min="6152" max="6152" width="23.85546875" customWidth="1"/>
    <col min="6153" max="6154" width="7.140625" customWidth="1"/>
    <col min="6155" max="6155" width="4.28515625" customWidth="1"/>
    <col min="6156" max="6156" width="6.28515625" customWidth="1"/>
    <col min="6157" max="6157" width="28" customWidth="1"/>
    <col min="6401" max="6401" width="5" customWidth="1"/>
    <col min="6402" max="6402" width="10.28515625" customWidth="1"/>
    <col min="6403" max="6403" width="28.140625" customWidth="1"/>
    <col min="6404" max="6405" width="7.140625" customWidth="1"/>
    <col min="6406" max="6406" width="3.42578125" customWidth="1"/>
    <col min="6407" max="6407" width="6.5703125" customWidth="1"/>
    <col min="6408" max="6408" width="23.85546875" customWidth="1"/>
    <col min="6409" max="6410" width="7.140625" customWidth="1"/>
    <col min="6411" max="6411" width="4.28515625" customWidth="1"/>
    <col min="6412" max="6412" width="6.28515625" customWidth="1"/>
    <col min="6413" max="6413" width="28" customWidth="1"/>
    <col min="6657" max="6657" width="5" customWidth="1"/>
    <col min="6658" max="6658" width="10.28515625" customWidth="1"/>
    <col min="6659" max="6659" width="28.140625" customWidth="1"/>
    <col min="6660" max="6661" width="7.140625" customWidth="1"/>
    <col min="6662" max="6662" width="3.42578125" customWidth="1"/>
    <col min="6663" max="6663" width="6.5703125" customWidth="1"/>
    <col min="6664" max="6664" width="23.85546875" customWidth="1"/>
    <col min="6665" max="6666" width="7.140625" customWidth="1"/>
    <col min="6667" max="6667" width="4.28515625" customWidth="1"/>
    <col min="6668" max="6668" width="6.28515625" customWidth="1"/>
    <col min="6669" max="6669" width="28" customWidth="1"/>
    <col min="6913" max="6913" width="5" customWidth="1"/>
    <col min="6914" max="6914" width="10.28515625" customWidth="1"/>
    <col min="6915" max="6915" width="28.140625" customWidth="1"/>
    <col min="6916" max="6917" width="7.140625" customWidth="1"/>
    <col min="6918" max="6918" width="3.42578125" customWidth="1"/>
    <col min="6919" max="6919" width="6.5703125" customWidth="1"/>
    <col min="6920" max="6920" width="23.85546875" customWidth="1"/>
    <col min="6921" max="6922" width="7.140625" customWidth="1"/>
    <col min="6923" max="6923" width="4.28515625" customWidth="1"/>
    <col min="6924" max="6924" width="6.28515625" customWidth="1"/>
    <col min="6925" max="6925" width="28" customWidth="1"/>
    <col min="7169" max="7169" width="5" customWidth="1"/>
    <col min="7170" max="7170" width="10.28515625" customWidth="1"/>
    <col min="7171" max="7171" width="28.140625" customWidth="1"/>
    <col min="7172" max="7173" width="7.140625" customWidth="1"/>
    <col min="7174" max="7174" width="3.42578125" customWidth="1"/>
    <col min="7175" max="7175" width="6.5703125" customWidth="1"/>
    <col min="7176" max="7176" width="23.85546875" customWidth="1"/>
    <col min="7177" max="7178" width="7.140625" customWidth="1"/>
    <col min="7179" max="7179" width="4.28515625" customWidth="1"/>
    <col min="7180" max="7180" width="6.28515625" customWidth="1"/>
    <col min="7181" max="7181" width="28" customWidth="1"/>
    <col min="7425" max="7425" width="5" customWidth="1"/>
    <col min="7426" max="7426" width="10.28515625" customWidth="1"/>
    <col min="7427" max="7427" width="28.140625" customWidth="1"/>
    <col min="7428" max="7429" width="7.140625" customWidth="1"/>
    <col min="7430" max="7430" width="3.42578125" customWidth="1"/>
    <col min="7431" max="7431" width="6.5703125" customWidth="1"/>
    <col min="7432" max="7432" width="23.85546875" customWidth="1"/>
    <col min="7433" max="7434" width="7.140625" customWidth="1"/>
    <col min="7435" max="7435" width="4.28515625" customWidth="1"/>
    <col min="7436" max="7436" width="6.28515625" customWidth="1"/>
    <col min="7437" max="7437" width="28" customWidth="1"/>
    <col min="7681" max="7681" width="5" customWidth="1"/>
    <col min="7682" max="7682" width="10.28515625" customWidth="1"/>
    <col min="7683" max="7683" width="28.140625" customWidth="1"/>
    <col min="7684" max="7685" width="7.140625" customWidth="1"/>
    <col min="7686" max="7686" width="3.42578125" customWidth="1"/>
    <col min="7687" max="7687" width="6.5703125" customWidth="1"/>
    <col min="7688" max="7688" width="23.85546875" customWidth="1"/>
    <col min="7689" max="7690" width="7.140625" customWidth="1"/>
    <col min="7691" max="7691" width="4.28515625" customWidth="1"/>
    <col min="7692" max="7692" width="6.28515625" customWidth="1"/>
    <col min="7693" max="7693" width="28" customWidth="1"/>
    <col min="7937" max="7937" width="5" customWidth="1"/>
    <col min="7938" max="7938" width="10.28515625" customWidth="1"/>
    <col min="7939" max="7939" width="28.140625" customWidth="1"/>
    <col min="7940" max="7941" width="7.140625" customWidth="1"/>
    <col min="7942" max="7942" width="3.42578125" customWidth="1"/>
    <col min="7943" max="7943" width="6.5703125" customWidth="1"/>
    <col min="7944" max="7944" width="23.85546875" customWidth="1"/>
    <col min="7945" max="7946" width="7.140625" customWidth="1"/>
    <col min="7947" max="7947" width="4.28515625" customWidth="1"/>
    <col min="7948" max="7948" width="6.28515625" customWidth="1"/>
    <col min="7949" max="7949" width="28" customWidth="1"/>
    <col min="8193" max="8193" width="5" customWidth="1"/>
    <col min="8194" max="8194" width="10.28515625" customWidth="1"/>
    <col min="8195" max="8195" width="28.140625" customWidth="1"/>
    <col min="8196" max="8197" width="7.140625" customWidth="1"/>
    <col min="8198" max="8198" width="3.42578125" customWidth="1"/>
    <col min="8199" max="8199" width="6.5703125" customWidth="1"/>
    <col min="8200" max="8200" width="23.85546875" customWidth="1"/>
    <col min="8201" max="8202" width="7.140625" customWidth="1"/>
    <col min="8203" max="8203" width="4.28515625" customWidth="1"/>
    <col min="8204" max="8204" width="6.28515625" customWidth="1"/>
    <col min="8205" max="8205" width="28" customWidth="1"/>
    <col min="8449" max="8449" width="5" customWidth="1"/>
    <col min="8450" max="8450" width="10.28515625" customWidth="1"/>
    <col min="8451" max="8451" width="28.140625" customWidth="1"/>
    <col min="8452" max="8453" width="7.140625" customWidth="1"/>
    <col min="8454" max="8454" width="3.42578125" customWidth="1"/>
    <col min="8455" max="8455" width="6.5703125" customWidth="1"/>
    <col min="8456" max="8456" width="23.85546875" customWidth="1"/>
    <col min="8457" max="8458" width="7.140625" customWidth="1"/>
    <col min="8459" max="8459" width="4.28515625" customWidth="1"/>
    <col min="8460" max="8460" width="6.28515625" customWidth="1"/>
    <col min="8461" max="8461" width="28" customWidth="1"/>
    <col min="8705" max="8705" width="5" customWidth="1"/>
    <col min="8706" max="8706" width="10.28515625" customWidth="1"/>
    <col min="8707" max="8707" width="28.140625" customWidth="1"/>
    <col min="8708" max="8709" width="7.140625" customWidth="1"/>
    <col min="8710" max="8710" width="3.42578125" customWidth="1"/>
    <col min="8711" max="8711" width="6.5703125" customWidth="1"/>
    <col min="8712" max="8712" width="23.85546875" customWidth="1"/>
    <col min="8713" max="8714" width="7.140625" customWidth="1"/>
    <col min="8715" max="8715" width="4.28515625" customWidth="1"/>
    <col min="8716" max="8716" width="6.28515625" customWidth="1"/>
    <col min="8717" max="8717" width="28" customWidth="1"/>
    <col min="8961" max="8961" width="5" customWidth="1"/>
    <col min="8962" max="8962" width="10.28515625" customWidth="1"/>
    <col min="8963" max="8963" width="28.140625" customWidth="1"/>
    <col min="8964" max="8965" width="7.140625" customWidth="1"/>
    <col min="8966" max="8966" width="3.42578125" customWidth="1"/>
    <col min="8967" max="8967" width="6.5703125" customWidth="1"/>
    <col min="8968" max="8968" width="23.85546875" customWidth="1"/>
    <col min="8969" max="8970" width="7.140625" customWidth="1"/>
    <col min="8971" max="8971" width="4.28515625" customWidth="1"/>
    <col min="8972" max="8972" width="6.28515625" customWidth="1"/>
    <col min="8973" max="8973" width="28" customWidth="1"/>
    <col min="9217" max="9217" width="5" customWidth="1"/>
    <col min="9218" max="9218" width="10.28515625" customWidth="1"/>
    <col min="9219" max="9219" width="28.140625" customWidth="1"/>
    <col min="9220" max="9221" width="7.140625" customWidth="1"/>
    <col min="9222" max="9222" width="3.42578125" customWidth="1"/>
    <col min="9223" max="9223" width="6.5703125" customWidth="1"/>
    <col min="9224" max="9224" width="23.85546875" customWidth="1"/>
    <col min="9225" max="9226" width="7.140625" customWidth="1"/>
    <col min="9227" max="9227" width="4.28515625" customWidth="1"/>
    <col min="9228" max="9228" width="6.28515625" customWidth="1"/>
    <col min="9229" max="9229" width="28" customWidth="1"/>
    <col min="9473" max="9473" width="5" customWidth="1"/>
    <col min="9474" max="9474" width="10.28515625" customWidth="1"/>
    <col min="9475" max="9475" width="28.140625" customWidth="1"/>
    <col min="9476" max="9477" width="7.140625" customWidth="1"/>
    <col min="9478" max="9478" width="3.42578125" customWidth="1"/>
    <col min="9479" max="9479" width="6.5703125" customWidth="1"/>
    <col min="9480" max="9480" width="23.85546875" customWidth="1"/>
    <col min="9481" max="9482" width="7.140625" customWidth="1"/>
    <col min="9483" max="9483" width="4.28515625" customWidth="1"/>
    <col min="9484" max="9484" width="6.28515625" customWidth="1"/>
    <col min="9485" max="9485" width="28" customWidth="1"/>
    <col min="9729" max="9729" width="5" customWidth="1"/>
    <col min="9730" max="9730" width="10.28515625" customWidth="1"/>
    <col min="9731" max="9731" width="28.140625" customWidth="1"/>
    <col min="9732" max="9733" width="7.140625" customWidth="1"/>
    <col min="9734" max="9734" width="3.42578125" customWidth="1"/>
    <col min="9735" max="9735" width="6.5703125" customWidth="1"/>
    <col min="9736" max="9736" width="23.85546875" customWidth="1"/>
    <col min="9737" max="9738" width="7.140625" customWidth="1"/>
    <col min="9739" max="9739" width="4.28515625" customWidth="1"/>
    <col min="9740" max="9740" width="6.28515625" customWidth="1"/>
    <col min="9741" max="9741" width="28" customWidth="1"/>
    <col min="9985" max="9985" width="5" customWidth="1"/>
    <col min="9986" max="9986" width="10.28515625" customWidth="1"/>
    <col min="9987" max="9987" width="28.140625" customWidth="1"/>
    <col min="9988" max="9989" width="7.140625" customWidth="1"/>
    <col min="9990" max="9990" width="3.42578125" customWidth="1"/>
    <col min="9991" max="9991" width="6.5703125" customWidth="1"/>
    <col min="9992" max="9992" width="23.85546875" customWidth="1"/>
    <col min="9993" max="9994" width="7.140625" customWidth="1"/>
    <col min="9995" max="9995" width="4.28515625" customWidth="1"/>
    <col min="9996" max="9996" width="6.28515625" customWidth="1"/>
    <col min="9997" max="9997" width="28" customWidth="1"/>
    <col min="10241" max="10241" width="5" customWidth="1"/>
    <col min="10242" max="10242" width="10.28515625" customWidth="1"/>
    <col min="10243" max="10243" width="28.140625" customWidth="1"/>
    <col min="10244" max="10245" width="7.140625" customWidth="1"/>
    <col min="10246" max="10246" width="3.42578125" customWidth="1"/>
    <col min="10247" max="10247" width="6.5703125" customWidth="1"/>
    <col min="10248" max="10248" width="23.85546875" customWidth="1"/>
    <col min="10249" max="10250" width="7.140625" customWidth="1"/>
    <col min="10251" max="10251" width="4.28515625" customWidth="1"/>
    <col min="10252" max="10252" width="6.28515625" customWidth="1"/>
    <col min="10253" max="10253" width="28" customWidth="1"/>
    <col min="10497" max="10497" width="5" customWidth="1"/>
    <col min="10498" max="10498" width="10.28515625" customWidth="1"/>
    <col min="10499" max="10499" width="28.140625" customWidth="1"/>
    <col min="10500" max="10501" width="7.140625" customWidth="1"/>
    <col min="10502" max="10502" width="3.42578125" customWidth="1"/>
    <col min="10503" max="10503" width="6.5703125" customWidth="1"/>
    <col min="10504" max="10504" width="23.85546875" customWidth="1"/>
    <col min="10505" max="10506" width="7.140625" customWidth="1"/>
    <col min="10507" max="10507" width="4.28515625" customWidth="1"/>
    <col min="10508" max="10508" width="6.28515625" customWidth="1"/>
    <col min="10509" max="10509" width="28" customWidth="1"/>
    <col min="10753" max="10753" width="5" customWidth="1"/>
    <col min="10754" max="10754" width="10.28515625" customWidth="1"/>
    <col min="10755" max="10755" width="28.140625" customWidth="1"/>
    <col min="10756" max="10757" width="7.140625" customWidth="1"/>
    <col min="10758" max="10758" width="3.42578125" customWidth="1"/>
    <col min="10759" max="10759" width="6.5703125" customWidth="1"/>
    <col min="10760" max="10760" width="23.85546875" customWidth="1"/>
    <col min="10761" max="10762" width="7.140625" customWidth="1"/>
    <col min="10763" max="10763" width="4.28515625" customWidth="1"/>
    <col min="10764" max="10764" width="6.28515625" customWidth="1"/>
    <col min="10765" max="10765" width="28" customWidth="1"/>
    <col min="11009" max="11009" width="5" customWidth="1"/>
    <col min="11010" max="11010" width="10.28515625" customWidth="1"/>
    <col min="11011" max="11011" width="28.140625" customWidth="1"/>
    <col min="11012" max="11013" width="7.140625" customWidth="1"/>
    <col min="11014" max="11014" width="3.42578125" customWidth="1"/>
    <col min="11015" max="11015" width="6.5703125" customWidth="1"/>
    <col min="11016" max="11016" width="23.85546875" customWidth="1"/>
    <col min="11017" max="11018" width="7.140625" customWidth="1"/>
    <col min="11019" max="11019" width="4.28515625" customWidth="1"/>
    <col min="11020" max="11020" width="6.28515625" customWidth="1"/>
    <col min="11021" max="11021" width="28" customWidth="1"/>
    <col min="11265" max="11265" width="5" customWidth="1"/>
    <col min="11266" max="11266" width="10.28515625" customWidth="1"/>
    <col min="11267" max="11267" width="28.140625" customWidth="1"/>
    <col min="11268" max="11269" width="7.140625" customWidth="1"/>
    <col min="11270" max="11270" width="3.42578125" customWidth="1"/>
    <col min="11271" max="11271" width="6.5703125" customWidth="1"/>
    <col min="11272" max="11272" width="23.85546875" customWidth="1"/>
    <col min="11273" max="11274" width="7.140625" customWidth="1"/>
    <col min="11275" max="11275" width="4.28515625" customWidth="1"/>
    <col min="11276" max="11276" width="6.28515625" customWidth="1"/>
    <col min="11277" max="11277" width="28" customWidth="1"/>
    <col min="11521" max="11521" width="5" customWidth="1"/>
    <col min="11522" max="11522" width="10.28515625" customWidth="1"/>
    <col min="11523" max="11523" width="28.140625" customWidth="1"/>
    <col min="11524" max="11525" width="7.140625" customWidth="1"/>
    <col min="11526" max="11526" width="3.42578125" customWidth="1"/>
    <col min="11527" max="11527" width="6.5703125" customWidth="1"/>
    <col min="11528" max="11528" width="23.85546875" customWidth="1"/>
    <col min="11529" max="11530" width="7.140625" customWidth="1"/>
    <col min="11531" max="11531" width="4.28515625" customWidth="1"/>
    <col min="11532" max="11532" width="6.28515625" customWidth="1"/>
    <col min="11533" max="11533" width="28" customWidth="1"/>
    <col min="11777" max="11777" width="5" customWidth="1"/>
    <col min="11778" max="11778" width="10.28515625" customWidth="1"/>
    <col min="11779" max="11779" width="28.140625" customWidth="1"/>
    <col min="11780" max="11781" width="7.140625" customWidth="1"/>
    <col min="11782" max="11782" width="3.42578125" customWidth="1"/>
    <col min="11783" max="11783" width="6.5703125" customWidth="1"/>
    <col min="11784" max="11784" width="23.85546875" customWidth="1"/>
    <col min="11785" max="11786" width="7.140625" customWidth="1"/>
    <col min="11787" max="11787" width="4.28515625" customWidth="1"/>
    <col min="11788" max="11788" width="6.28515625" customWidth="1"/>
    <col min="11789" max="11789" width="28" customWidth="1"/>
    <col min="12033" max="12033" width="5" customWidth="1"/>
    <col min="12034" max="12034" width="10.28515625" customWidth="1"/>
    <col min="12035" max="12035" width="28.140625" customWidth="1"/>
    <col min="12036" max="12037" width="7.140625" customWidth="1"/>
    <col min="12038" max="12038" width="3.42578125" customWidth="1"/>
    <col min="12039" max="12039" width="6.5703125" customWidth="1"/>
    <col min="12040" max="12040" width="23.85546875" customWidth="1"/>
    <col min="12041" max="12042" width="7.140625" customWidth="1"/>
    <col min="12043" max="12043" width="4.28515625" customWidth="1"/>
    <col min="12044" max="12044" width="6.28515625" customWidth="1"/>
    <col min="12045" max="12045" width="28" customWidth="1"/>
    <col min="12289" max="12289" width="5" customWidth="1"/>
    <col min="12290" max="12290" width="10.28515625" customWidth="1"/>
    <col min="12291" max="12291" width="28.140625" customWidth="1"/>
    <col min="12292" max="12293" width="7.140625" customWidth="1"/>
    <col min="12294" max="12294" width="3.42578125" customWidth="1"/>
    <col min="12295" max="12295" width="6.5703125" customWidth="1"/>
    <col min="12296" max="12296" width="23.85546875" customWidth="1"/>
    <col min="12297" max="12298" width="7.140625" customWidth="1"/>
    <col min="12299" max="12299" width="4.28515625" customWidth="1"/>
    <col min="12300" max="12300" width="6.28515625" customWidth="1"/>
    <col min="12301" max="12301" width="28" customWidth="1"/>
    <col min="12545" max="12545" width="5" customWidth="1"/>
    <col min="12546" max="12546" width="10.28515625" customWidth="1"/>
    <col min="12547" max="12547" width="28.140625" customWidth="1"/>
    <col min="12548" max="12549" width="7.140625" customWidth="1"/>
    <col min="12550" max="12550" width="3.42578125" customWidth="1"/>
    <col min="12551" max="12551" width="6.5703125" customWidth="1"/>
    <col min="12552" max="12552" width="23.85546875" customWidth="1"/>
    <col min="12553" max="12554" width="7.140625" customWidth="1"/>
    <col min="12555" max="12555" width="4.28515625" customWidth="1"/>
    <col min="12556" max="12556" width="6.28515625" customWidth="1"/>
    <col min="12557" max="12557" width="28" customWidth="1"/>
    <col min="12801" max="12801" width="5" customWidth="1"/>
    <col min="12802" max="12802" width="10.28515625" customWidth="1"/>
    <col min="12803" max="12803" width="28.140625" customWidth="1"/>
    <col min="12804" max="12805" width="7.140625" customWidth="1"/>
    <col min="12806" max="12806" width="3.42578125" customWidth="1"/>
    <col min="12807" max="12807" width="6.5703125" customWidth="1"/>
    <col min="12808" max="12808" width="23.85546875" customWidth="1"/>
    <col min="12809" max="12810" width="7.140625" customWidth="1"/>
    <col min="12811" max="12811" width="4.28515625" customWidth="1"/>
    <col min="12812" max="12812" width="6.28515625" customWidth="1"/>
    <col min="12813" max="12813" width="28" customWidth="1"/>
    <col min="13057" max="13057" width="5" customWidth="1"/>
    <col min="13058" max="13058" width="10.28515625" customWidth="1"/>
    <col min="13059" max="13059" width="28.140625" customWidth="1"/>
    <col min="13060" max="13061" width="7.140625" customWidth="1"/>
    <col min="13062" max="13062" width="3.42578125" customWidth="1"/>
    <col min="13063" max="13063" width="6.5703125" customWidth="1"/>
    <col min="13064" max="13064" width="23.85546875" customWidth="1"/>
    <col min="13065" max="13066" width="7.140625" customWidth="1"/>
    <col min="13067" max="13067" width="4.28515625" customWidth="1"/>
    <col min="13068" max="13068" width="6.28515625" customWidth="1"/>
    <col min="13069" max="13069" width="28" customWidth="1"/>
    <col min="13313" max="13313" width="5" customWidth="1"/>
    <col min="13314" max="13314" width="10.28515625" customWidth="1"/>
    <col min="13315" max="13315" width="28.140625" customWidth="1"/>
    <col min="13316" max="13317" width="7.140625" customWidth="1"/>
    <col min="13318" max="13318" width="3.42578125" customWidth="1"/>
    <col min="13319" max="13319" width="6.5703125" customWidth="1"/>
    <col min="13320" max="13320" width="23.85546875" customWidth="1"/>
    <col min="13321" max="13322" width="7.140625" customWidth="1"/>
    <col min="13323" max="13323" width="4.28515625" customWidth="1"/>
    <col min="13324" max="13324" width="6.28515625" customWidth="1"/>
    <col min="13325" max="13325" width="28" customWidth="1"/>
    <col min="13569" max="13569" width="5" customWidth="1"/>
    <col min="13570" max="13570" width="10.28515625" customWidth="1"/>
    <col min="13571" max="13571" width="28.140625" customWidth="1"/>
    <col min="13572" max="13573" width="7.140625" customWidth="1"/>
    <col min="13574" max="13574" width="3.42578125" customWidth="1"/>
    <col min="13575" max="13575" width="6.5703125" customWidth="1"/>
    <col min="13576" max="13576" width="23.85546875" customWidth="1"/>
    <col min="13577" max="13578" width="7.140625" customWidth="1"/>
    <col min="13579" max="13579" width="4.28515625" customWidth="1"/>
    <col min="13580" max="13580" width="6.28515625" customWidth="1"/>
    <col min="13581" max="13581" width="28" customWidth="1"/>
    <col min="13825" max="13825" width="5" customWidth="1"/>
    <col min="13826" max="13826" width="10.28515625" customWidth="1"/>
    <col min="13827" max="13827" width="28.140625" customWidth="1"/>
    <col min="13828" max="13829" width="7.140625" customWidth="1"/>
    <col min="13830" max="13830" width="3.42578125" customWidth="1"/>
    <col min="13831" max="13831" width="6.5703125" customWidth="1"/>
    <col min="13832" max="13832" width="23.85546875" customWidth="1"/>
    <col min="13833" max="13834" width="7.140625" customWidth="1"/>
    <col min="13835" max="13835" width="4.28515625" customWidth="1"/>
    <col min="13836" max="13836" width="6.28515625" customWidth="1"/>
    <col min="13837" max="13837" width="28" customWidth="1"/>
    <col min="14081" max="14081" width="5" customWidth="1"/>
    <col min="14082" max="14082" width="10.28515625" customWidth="1"/>
    <col min="14083" max="14083" width="28.140625" customWidth="1"/>
    <col min="14084" max="14085" width="7.140625" customWidth="1"/>
    <col min="14086" max="14086" width="3.42578125" customWidth="1"/>
    <col min="14087" max="14087" width="6.5703125" customWidth="1"/>
    <col min="14088" max="14088" width="23.85546875" customWidth="1"/>
    <col min="14089" max="14090" width="7.140625" customWidth="1"/>
    <col min="14091" max="14091" width="4.28515625" customWidth="1"/>
    <col min="14092" max="14092" width="6.28515625" customWidth="1"/>
    <col min="14093" max="14093" width="28" customWidth="1"/>
    <col min="14337" max="14337" width="5" customWidth="1"/>
    <col min="14338" max="14338" width="10.28515625" customWidth="1"/>
    <col min="14339" max="14339" width="28.140625" customWidth="1"/>
    <col min="14340" max="14341" width="7.140625" customWidth="1"/>
    <col min="14342" max="14342" width="3.42578125" customWidth="1"/>
    <col min="14343" max="14343" width="6.5703125" customWidth="1"/>
    <col min="14344" max="14344" width="23.85546875" customWidth="1"/>
    <col min="14345" max="14346" width="7.140625" customWidth="1"/>
    <col min="14347" max="14347" width="4.28515625" customWidth="1"/>
    <col min="14348" max="14348" width="6.28515625" customWidth="1"/>
    <col min="14349" max="14349" width="28" customWidth="1"/>
    <col min="14593" max="14593" width="5" customWidth="1"/>
    <col min="14594" max="14594" width="10.28515625" customWidth="1"/>
    <col min="14595" max="14595" width="28.140625" customWidth="1"/>
    <col min="14596" max="14597" width="7.140625" customWidth="1"/>
    <col min="14598" max="14598" width="3.42578125" customWidth="1"/>
    <col min="14599" max="14599" width="6.5703125" customWidth="1"/>
    <col min="14600" max="14600" width="23.85546875" customWidth="1"/>
    <col min="14601" max="14602" width="7.140625" customWidth="1"/>
    <col min="14603" max="14603" width="4.28515625" customWidth="1"/>
    <col min="14604" max="14604" width="6.28515625" customWidth="1"/>
    <col min="14605" max="14605" width="28" customWidth="1"/>
    <col min="14849" max="14849" width="5" customWidth="1"/>
    <col min="14850" max="14850" width="10.28515625" customWidth="1"/>
    <col min="14851" max="14851" width="28.140625" customWidth="1"/>
    <col min="14852" max="14853" width="7.140625" customWidth="1"/>
    <col min="14854" max="14854" width="3.42578125" customWidth="1"/>
    <col min="14855" max="14855" width="6.5703125" customWidth="1"/>
    <col min="14856" max="14856" width="23.85546875" customWidth="1"/>
    <col min="14857" max="14858" width="7.140625" customWidth="1"/>
    <col min="14859" max="14859" width="4.28515625" customWidth="1"/>
    <col min="14860" max="14860" width="6.28515625" customWidth="1"/>
    <col min="14861" max="14861" width="28" customWidth="1"/>
    <col min="15105" max="15105" width="5" customWidth="1"/>
    <col min="15106" max="15106" width="10.28515625" customWidth="1"/>
    <col min="15107" max="15107" width="28.140625" customWidth="1"/>
    <col min="15108" max="15109" width="7.140625" customWidth="1"/>
    <col min="15110" max="15110" width="3.42578125" customWidth="1"/>
    <col min="15111" max="15111" width="6.5703125" customWidth="1"/>
    <col min="15112" max="15112" width="23.85546875" customWidth="1"/>
    <col min="15113" max="15114" width="7.140625" customWidth="1"/>
    <col min="15115" max="15115" width="4.28515625" customWidth="1"/>
    <col min="15116" max="15116" width="6.28515625" customWidth="1"/>
    <col min="15117" max="15117" width="28" customWidth="1"/>
    <col min="15361" max="15361" width="5" customWidth="1"/>
    <col min="15362" max="15362" width="10.28515625" customWidth="1"/>
    <col min="15363" max="15363" width="28.140625" customWidth="1"/>
    <col min="15364" max="15365" width="7.140625" customWidth="1"/>
    <col min="15366" max="15366" width="3.42578125" customWidth="1"/>
    <col min="15367" max="15367" width="6.5703125" customWidth="1"/>
    <col min="15368" max="15368" width="23.85546875" customWidth="1"/>
    <col min="15369" max="15370" width="7.140625" customWidth="1"/>
    <col min="15371" max="15371" width="4.28515625" customWidth="1"/>
    <col min="15372" max="15372" width="6.28515625" customWidth="1"/>
    <col min="15373" max="15373" width="28" customWidth="1"/>
    <col min="15617" max="15617" width="5" customWidth="1"/>
    <col min="15618" max="15618" width="10.28515625" customWidth="1"/>
    <col min="15619" max="15619" width="28.140625" customWidth="1"/>
    <col min="15620" max="15621" width="7.140625" customWidth="1"/>
    <col min="15622" max="15622" width="3.42578125" customWidth="1"/>
    <col min="15623" max="15623" width="6.5703125" customWidth="1"/>
    <col min="15624" max="15624" width="23.85546875" customWidth="1"/>
    <col min="15625" max="15626" width="7.140625" customWidth="1"/>
    <col min="15627" max="15627" width="4.28515625" customWidth="1"/>
    <col min="15628" max="15628" width="6.28515625" customWidth="1"/>
    <col min="15629" max="15629" width="28" customWidth="1"/>
    <col min="15873" max="15873" width="5" customWidth="1"/>
    <col min="15874" max="15874" width="10.28515625" customWidth="1"/>
    <col min="15875" max="15875" width="28.140625" customWidth="1"/>
    <col min="15876" max="15877" width="7.140625" customWidth="1"/>
    <col min="15878" max="15878" width="3.42578125" customWidth="1"/>
    <col min="15879" max="15879" width="6.5703125" customWidth="1"/>
    <col min="15880" max="15880" width="23.85546875" customWidth="1"/>
    <col min="15881" max="15882" width="7.140625" customWidth="1"/>
    <col min="15883" max="15883" width="4.28515625" customWidth="1"/>
    <col min="15884" max="15884" width="6.28515625" customWidth="1"/>
    <col min="15885" max="15885" width="28" customWidth="1"/>
    <col min="16129" max="16129" width="5" customWidth="1"/>
    <col min="16130" max="16130" width="10.28515625" customWidth="1"/>
    <col min="16131" max="16131" width="28.140625" customWidth="1"/>
    <col min="16132" max="16133" width="7.140625" customWidth="1"/>
    <col min="16134" max="16134" width="3.42578125" customWidth="1"/>
    <col min="16135" max="16135" width="6.5703125" customWidth="1"/>
    <col min="16136" max="16136" width="23.85546875" customWidth="1"/>
    <col min="16137" max="16138" width="7.140625" customWidth="1"/>
    <col min="16139" max="16139" width="4.28515625" customWidth="1"/>
    <col min="16140" max="16140" width="6.28515625" customWidth="1"/>
    <col min="16141" max="16141" width="28" customWidth="1"/>
  </cols>
  <sheetData>
    <row r="1" spans="1:16" ht="13.5" thickBot="1" x14ac:dyDescent="0.25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32.25" thickBot="1" x14ac:dyDescent="0.65">
      <c r="A2" s="245"/>
      <c r="B2" s="246"/>
      <c r="C2" s="247" t="s">
        <v>568</v>
      </c>
      <c r="D2" s="246"/>
      <c r="E2" s="246"/>
      <c r="F2" s="246"/>
      <c r="G2" s="248"/>
      <c r="H2" s="247" t="s">
        <v>569</v>
      </c>
      <c r="I2" s="246"/>
      <c r="J2" s="246"/>
      <c r="K2" s="246"/>
      <c r="L2" s="248"/>
      <c r="M2" s="249" t="s">
        <v>570</v>
      </c>
      <c r="N2" s="246"/>
      <c r="O2" s="246"/>
      <c r="P2" s="246"/>
    </row>
    <row r="3" spans="1:16" ht="16.5" thickBot="1" x14ac:dyDescent="0.35">
      <c r="A3" s="246"/>
      <c r="B3" s="244"/>
      <c r="C3" s="250"/>
      <c r="D3" s="251" t="s">
        <v>548</v>
      </c>
      <c r="E3" s="251" t="s">
        <v>571</v>
      </c>
      <c r="F3" s="252"/>
      <c r="G3" s="253"/>
      <c r="H3" s="253"/>
      <c r="I3" s="253"/>
      <c r="J3" s="254"/>
      <c r="K3" s="252"/>
      <c r="L3" s="253"/>
      <c r="M3" s="253"/>
      <c r="N3" s="254"/>
      <c r="O3" s="246"/>
      <c r="P3" s="246"/>
    </row>
    <row r="4" spans="1:16" ht="18.75" thickBot="1" x14ac:dyDescent="0.35">
      <c r="A4" s="255"/>
      <c r="B4" s="256" t="s">
        <v>329</v>
      </c>
      <c r="C4" s="257" t="s">
        <v>559</v>
      </c>
      <c r="D4" s="258">
        <v>3</v>
      </c>
      <c r="E4" s="259">
        <v>55</v>
      </c>
      <c r="F4" s="260"/>
      <c r="G4" s="261"/>
      <c r="H4" s="262" t="s">
        <v>569</v>
      </c>
      <c r="I4" s="246"/>
      <c r="J4" s="261"/>
      <c r="K4" s="246"/>
      <c r="L4" s="246"/>
      <c r="M4" s="246"/>
      <c r="N4" s="246"/>
      <c r="O4" s="246"/>
      <c r="P4" s="246"/>
    </row>
    <row r="5" spans="1:16" ht="19.5" thickTop="1" thickBot="1" x14ac:dyDescent="0.25">
      <c r="A5" s="255"/>
      <c r="B5" s="263" t="s">
        <v>330</v>
      </c>
      <c r="C5" s="264" t="s">
        <v>0</v>
      </c>
      <c r="D5" s="265">
        <v>3</v>
      </c>
      <c r="E5" s="266">
        <v>58</v>
      </c>
      <c r="F5" s="267"/>
      <c r="G5" s="268"/>
      <c r="H5" s="250"/>
      <c r="I5" s="251" t="s">
        <v>548</v>
      </c>
      <c r="J5" s="251" t="s">
        <v>571</v>
      </c>
      <c r="K5" s="246"/>
      <c r="L5" s="269"/>
      <c r="M5" s="270"/>
      <c r="N5" s="246"/>
      <c r="O5" s="246"/>
      <c r="P5" s="246"/>
    </row>
    <row r="6" spans="1:16" ht="18.75" thickBot="1" x14ac:dyDescent="0.3">
      <c r="A6" s="271"/>
      <c r="B6" s="272"/>
      <c r="C6" s="273"/>
      <c r="D6" s="243"/>
      <c r="E6" s="274"/>
      <c r="F6" s="255"/>
      <c r="G6" s="463" t="s">
        <v>0</v>
      </c>
      <c r="H6" s="464"/>
      <c r="I6" s="258">
        <v>1</v>
      </c>
      <c r="J6" s="259">
        <v>60</v>
      </c>
      <c r="K6" s="275"/>
      <c r="L6" s="276">
        <v>1</v>
      </c>
      <c r="M6" s="277" t="s">
        <v>324</v>
      </c>
      <c r="N6" s="261"/>
      <c r="O6" s="246"/>
      <c r="P6" s="255"/>
    </row>
    <row r="7" spans="1:16" ht="19.5" thickTop="1" thickBot="1" x14ac:dyDescent="0.3">
      <c r="A7" s="278"/>
      <c r="B7" s="279"/>
      <c r="C7" s="280"/>
      <c r="D7" s="281"/>
      <c r="E7" s="282"/>
      <c r="F7" s="255"/>
      <c r="G7" s="465" t="s">
        <v>324</v>
      </c>
      <c r="H7" s="466"/>
      <c r="I7" s="265">
        <v>5</v>
      </c>
      <c r="J7" s="266">
        <v>72</v>
      </c>
      <c r="K7" s="283"/>
      <c r="L7" s="284">
        <v>2</v>
      </c>
      <c r="M7" s="285" t="s">
        <v>0</v>
      </c>
      <c r="N7" s="261"/>
      <c r="O7" s="246"/>
      <c r="P7" s="246"/>
    </row>
    <row r="8" spans="1:16" ht="18.75" thickBot="1" x14ac:dyDescent="0.3">
      <c r="A8" s="255"/>
      <c r="B8" s="256" t="s">
        <v>331</v>
      </c>
      <c r="C8" s="257" t="s">
        <v>2</v>
      </c>
      <c r="D8" s="258">
        <v>2</v>
      </c>
      <c r="E8" s="259">
        <v>62</v>
      </c>
      <c r="F8" s="286"/>
      <c r="G8" s="287"/>
      <c r="H8" s="288"/>
      <c r="I8" s="288"/>
      <c r="J8" s="289"/>
      <c r="K8" s="246"/>
      <c r="N8" s="246"/>
      <c r="O8" s="246"/>
      <c r="P8" s="255"/>
    </row>
    <row r="9" spans="1:16" ht="19.5" thickTop="1" thickBot="1" x14ac:dyDescent="0.3">
      <c r="A9" s="255"/>
      <c r="B9" s="263" t="s">
        <v>332</v>
      </c>
      <c r="C9" s="264" t="s">
        <v>324</v>
      </c>
      <c r="D9" s="265">
        <v>4</v>
      </c>
      <c r="E9" s="266">
        <v>63</v>
      </c>
      <c r="F9" s="290"/>
      <c r="G9" s="246"/>
      <c r="H9" s="291"/>
      <c r="I9" s="291"/>
      <c r="J9" s="255"/>
      <c r="K9" s="291"/>
      <c r="L9" s="292"/>
      <c r="M9" s="293"/>
      <c r="N9" s="255"/>
      <c r="O9" s="246"/>
      <c r="P9" s="246"/>
    </row>
    <row r="10" spans="1:16" ht="15.75" x14ac:dyDescent="0.25">
      <c r="A10" s="294"/>
      <c r="B10" s="243"/>
      <c r="C10" s="295"/>
      <c r="D10" s="296"/>
      <c r="E10" s="290"/>
      <c r="F10" s="246"/>
      <c r="G10" s="246"/>
      <c r="H10" s="291"/>
      <c r="I10" s="291"/>
      <c r="J10" s="255"/>
      <c r="K10" s="291"/>
      <c r="L10" s="292"/>
      <c r="M10" s="293"/>
      <c r="N10" s="255"/>
      <c r="O10" s="246"/>
      <c r="P10" s="246"/>
    </row>
    <row r="11" spans="1:16" ht="15.75" x14ac:dyDescent="0.25">
      <c r="A11" s="271"/>
      <c r="B11" s="246"/>
      <c r="C11" s="297"/>
      <c r="D11" s="297"/>
      <c r="E11" s="246"/>
      <c r="F11" s="246"/>
      <c r="G11" s="246"/>
      <c r="H11" s="291"/>
      <c r="I11" s="291"/>
      <c r="J11" s="255"/>
      <c r="K11" s="291"/>
      <c r="L11" s="292"/>
      <c r="M11" s="293"/>
      <c r="N11" s="255"/>
      <c r="O11" s="246"/>
      <c r="P11" s="246"/>
    </row>
    <row r="12" spans="1:16" ht="15.75" x14ac:dyDescent="0.25">
      <c r="A12" s="246"/>
      <c r="B12" s="246"/>
      <c r="C12" s="298"/>
      <c r="D12" s="298"/>
      <c r="E12" s="246"/>
      <c r="F12" s="246"/>
      <c r="G12" s="246"/>
      <c r="H12" s="291"/>
      <c r="I12" s="291"/>
      <c r="J12" s="255"/>
      <c r="K12" s="291"/>
      <c r="L12" s="292"/>
      <c r="M12" s="293"/>
      <c r="N12" s="255"/>
      <c r="O12" s="246"/>
      <c r="P12" s="246"/>
    </row>
    <row r="13" spans="1:16" ht="16.5" thickBot="1" x14ac:dyDescent="0.3">
      <c r="A13" s="246"/>
      <c r="B13" s="246"/>
      <c r="C13" s="298"/>
      <c r="D13" s="298"/>
      <c r="E13" s="246"/>
      <c r="F13" s="246"/>
      <c r="G13" s="291"/>
      <c r="H13" s="281"/>
      <c r="I13" s="246"/>
      <c r="J13" s="255"/>
      <c r="K13" s="291"/>
      <c r="L13" s="292"/>
      <c r="M13" s="293"/>
      <c r="N13" s="255"/>
      <c r="O13" s="246"/>
      <c r="P13" s="246"/>
    </row>
    <row r="14" spans="1:16" ht="17.25" thickBot="1" x14ac:dyDescent="0.3">
      <c r="A14" s="271"/>
      <c r="B14" s="246"/>
      <c r="C14" s="298"/>
      <c r="D14" s="298"/>
      <c r="E14" s="246"/>
      <c r="F14" s="246"/>
      <c r="G14" s="291"/>
      <c r="H14" s="299" t="s">
        <v>251</v>
      </c>
      <c r="I14" s="261"/>
      <c r="J14" s="255"/>
      <c r="K14" s="291"/>
      <c r="L14" s="292"/>
      <c r="M14" s="293"/>
      <c r="N14" s="255"/>
      <c r="O14" s="246"/>
      <c r="P14" s="246"/>
    </row>
    <row r="15" spans="1:16" ht="16.5" thickBot="1" x14ac:dyDescent="0.3">
      <c r="A15" s="278"/>
      <c r="B15" s="246"/>
      <c r="C15" s="297"/>
      <c r="D15" s="297"/>
      <c r="E15" s="246"/>
      <c r="F15" s="246"/>
      <c r="G15" s="300"/>
      <c r="H15" s="301"/>
      <c r="I15" s="251" t="s">
        <v>548</v>
      </c>
      <c r="J15" s="251" t="s">
        <v>571</v>
      </c>
      <c r="K15" s="246"/>
      <c r="L15" s="282"/>
      <c r="M15" s="302"/>
      <c r="N15" s="246"/>
      <c r="O15" s="246"/>
      <c r="P15" s="255"/>
    </row>
    <row r="16" spans="1:16" ht="18.75" customHeight="1" thickBot="1" x14ac:dyDescent="0.3">
      <c r="A16" s="246"/>
      <c r="B16" s="246"/>
      <c r="C16" s="297"/>
      <c r="D16" s="297"/>
      <c r="E16" s="246"/>
      <c r="F16" s="246"/>
      <c r="G16" s="463" t="s">
        <v>559</v>
      </c>
      <c r="H16" s="464"/>
      <c r="I16" s="258">
        <v>2</v>
      </c>
      <c r="J16" s="259">
        <v>47</v>
      </c>
      <c r="K16" s="303"/>
      <c r="L16" s="276">
        <v>3</v>
      </c>
      <c r="M16" s="277" t="s">
        <v>2</v>
      </c>
      <c r="N16" s="261"/>
      <c r="O16" s="246"/>
      <c r="P16" s="255"/>
    </row>
    <row r="17" spans="1:16" ht="19.5" thickTop="1" thickBot="1" x14ac:dyDescent="0.3">
      <c r="A17" s="246"/>
      <c r="B17" s="246"/>
      <c r="C17" s="297"/>
      <c r="D17" s="297"/>
      <c r="E17" s="246"/>
      <c r="F17" s="246"/>
      <c r="G17" s="465" t="s">
        <v>2</v>
      </c>
      <c r="H17" s="466"/>
      <c r="I17" s="265">
        <v>4</v>
      </c>
      <c r="J17" s="266">
        <v>71</v>
      </c>
      <c r="K17" s="304"/>
      <c r="L17" s="284">
        <v>4</v>
      </c>
      <c r="M17" s="285" t="s">
        <v>559</v>
      </c>
      <c r="N17" s="261"/>
      <c r="O17" s="246"/>
      <c r="P17" s="255"/>
    </row>
    <row r="18" spans="1:16" ht="15.75" x14ac:dyDescent="0.25">
      <c r="A18" s="294"/>
      <c r="B18" s="246"/>
      <c r="C18" s="297"/>
      <c r="D18" s="297"/>
      <c r="E18" s="246"/>
      <c r="F18" s="246"/>
      <c r="G18" s="287"/>
      <c r="H18" s="291"/>
      <c r="I18" s="291"/>
      <c r="J18" s="255"/>
      <c r="K18" s="246"/>
      <c r="M18" s="243"/>
      <c r="N18" s="246"/>
      <c r="O18" s="246"/>
      <c r="P18" s="255"/>
    </row>
    <row r="19" spans="1:16" x14ac:dyDescent="0.2">
      <c r="A19" s="271"/>
      <c r="B19" s="246"/>
      <c r="C19" s="297"/>
      <c r="D19" s="297"/>
      <c r="E19" s="246"/>
      <c r="F19" s="246"/>
      <c r="G19" s="246"/>
      <c r="H19" s="291"/>
      <c r="I19" s="291"/>
      <c r="J19" s="255"/>
      <c r="K19" s="291"/>
      <c r="L19" s="291"/>
      <c r="M19" s="255"/>
      <c r="N19" s="255"/>
      <c r="O19" s="246"/>
      <c r="P19" s="246"/>
    </row>
    <row r="20" spans="1:16" ht="18" x14ac:dyDescent="0.25">
      <c r="A20" s="271"/>
      <c r="B20" s="246"/>
      <c r="C20" s="305" t="s">
        <v>572</v>
      </c>
      <c r="D20" s="297"/>
      <c r="E20" s="246"/>
      <c r="F20" s="246"/>
      <c r="G20" s="246"/>
      <c r="H20" s="291"/>
      <c r="I20" s="291"/>
      <c r="J20" s="255"/>
      <c r="K20" s="291"/>
      <c r="L20" s="291"/>
      <c r="M20" s="255"/>
      <c r="N20" s="255"/>
      <c r="O20" s="246"/>
      <c r="P20" s="246"/>
    </row>
    <row r="21" spans="1:16" x14ac:dyDescent="0.2">
      <c r="A21" s="271"/>
      <c r="B21" s="246"/>
      <c r="C21" s="297"/>
      <c r="D21" s="297"/>
      <c r="E21" s="246"/>
      <c r="F21" s="246"/>
      <c r="G21" s="246"/>
      <c r="H21" s="291"/>
      <c r="I21" s="291"/>
      <c r="J21" s="255"/>
      <c r="K21" s="291"/>
      <c r="L21" s="291"/>
      <c r="M21" s="255"/>
      <c r="N21" s="255"/>
      <c r="O21" s="246"/>
      <c r="P21" s="246"/>
    </row>
    <row r="22" spans="1:16" x14ac:dyDescent="0.2">
      <c r="A22" s="271"/>
      <c r="B22" s="246"/>
      <c r="C22" s="297"/>
      <c r="D22" s="297"/>
      <c r="E22" s="246"/>
      <c r="F22" s="246"/>
      <c r="G22" s="246"/>
      <c r="H22" s="291"/>
      <c r="I22" s="291"/>
      <c r="J22" s="255"/>
      <c r="K22" s="291"/>
      <c r="L22" s="291"/>
      <c r="M22" s="255"/>
      <c r="N22" s="255"/>
      <c r="O22" s="246"/>
      <c r="P22" s="246"/>
    </row>
    <row r="23" spans="1:16" x14ac:dyDescent="0.2">
      <c r="A23" s="271"/>
      <c r="B23" s="246"/>
      <c r="C23" s="297"/>
      <c r="D23" s="297"/>
      <c r="E23" s="246"/>
      <c r="F23" s="246"/>
      <c r="G23" s="246"/>
      <c r="H23" s="291"/>
      <c r="I23" s="291"/>
      <c r="J23" s="255"/>
      <c r="K23" s="291"/>
      <c r="L23" s="291"/>
      <c r="M23" s="255"/>
      <c r="N23" s="255"/>
      <c r="O23" s="246"/>
      <c r="P23" s="246"/>
    </row>
    <row r="24" spans="1:16" x14ac:dyDescent="0.2">
      <c r="A24" s="271"/>
      <c r="B24" s="246"/>
      <c r="C24" s="297"/>
      <c r="D24" s="297"/>
      <c r="E24" s="246"/>
      <c r="F24" s="246"/>
      <c r="G24" s="246"/>
      <c r="H24" s="291"/>
      <c r="I24" s="291"/>
      <c r="J24" s="255"/>
      <c r="K24" s="291"/>
      <c r="L24" s="291"/>
      <c r="M24" s="255"/>
      <c r="N24" s="255"/>
      <c r="O24" s="246"/>
      <c r="P24" s="246"/>
    </row>
    <row r="25" spans="1:16" x14ac:dyDescent="0.2">
      <c r="A25" s="271"/>
      <c r="B25" s="246"/>
      <c r="C25" s="297"/>
      <c r="D25" s="297"/>
      <c r="E25" s="246"/>
      <c r="F25" s="246"/>
      <c r="G25" s="246"/>
      <c r="H25" s="291"/>
      <c r="I25" s="291"/>
      <c r="J25" s="255"/>
      <c r="K25" s="291"/>
      <c r="L25" s="291"/>
      <c r="M25" s="255"/>
      <c r="N25" s="255"/>
      <c r="O25" s="246"/>
      <c r="P25" s="246"/>
    </row>
  </sheetData>
  <mergeCells count="4">
    <mergeCell ref="G6:H6"/>
    <mergeCell ref="G7:H7"/>
    <mergeCell ref="G16:H16"/>
    <mergeCell ref="G17:H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MČR 2017 - týmy</vt:lpstr>
      <vt:lpstr>soupisky 1. liga</vt:lpstr>
      <vt:lpstr>soupisky extraliga</vt:lpstr>
      <vt:lpstr>rozpis 1. liga</vt:lpstr>
      <vt:lpstr>rozpis extraliga</vt:lpstr>
      <vt:lpstr>tabulka extraliga</vt:lpstr>
      <vt:lpstr>tabulka 1.liga - sk. A</vt:lpstr>
      <vt:lpstr>tabulka 1.liga - sk. B</vt:lpstr>
      <vt:lpstr>Play-off 1. ligy</vt:lpstr>
      <vt:lpstr>zápis utkání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brazda</cp:lastModifiedBy>
  <cp:lastPrinted>2012-04-10T03:38:49Z</cp:lastPrinted>
  <dcterms:created xsi:type="dcterms:W3CDTF">1997-01-24T11:07:25Z</dcterms:created>
  <dcterms:modified xsi:type="dcterms:W3CDTF">2017-10-15T22:56:06Z</dcterms:modified>
</cp:coreProperties>
</file>